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84" activeTab="0"/>
  </bookViews>
  <sheets>
    <sheet name="I P T U" sheetId="1" r:id="rId1"/>
    <sheet name="I T B I" sheetId="2" r:id="rId2"/>
    <sheet name="I S S" sheetId="3" r:id="rId3"/>
    <sheet name="I C M S" sheetId="4" r:id="rId4"/>
    <sheet name="F P M" sheetId="5" r:id="rId5"/>
    <sheet name="I P I" sheetId="6" r:id="rId6"/>
    <sheet name="L C" sheetId="7" r:id="rId7"/>
    <sheet name="I P V A" sheetId="8" r:id="rId8"/>
    <sheet name="ITR" sheetId="9" r:id="rId9"/>
    <sheet name="DÍVIDA ATIVA" sheetId="10" r:id="rId10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<sst xmlns="http://schemas.openxmlformats.org/spreadsheetml/2006/main" count="300" uniqueCount="54">
  <si>
    <t>Estado do Rio Grande do Sul</t>
  </si>
  <si>
    <t>Prefeitura Municipal de Santa Maria</t>
  </si>
  <si>
    <t>Memória e Metodologia de Cálculo</t>
  </si>
  <si>
    <t>Art. 12 da LC nº 101/2.000</t>
  </si>
  <si>
    <t>Receita: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</si>
  <si>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</si>
  <si>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</si>
  <si>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</si>
  <si>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</si>
  <si>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</si>
  <si>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</si>
  <si>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</si>
  <si>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</si>
  <si>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</si>
  <si>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</si>
  <si>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</si>
  <si>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</si>
  <si>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</si>
  <si>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</si>
  <si>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Notas: </t>
  </si>
  <si>
    <t>Crescimento Vegetativo:..................................................................................................................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</si>
  <si>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</si>
  <si>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</si>
  <si>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</si>
  <si>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</si>
  <si>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</si>
  <si>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</si>
  <si>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</si>
  <si>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Crescimento:..........................................................................................................................</t>
  </si>
  <si>
    <t>Crescimento Econômico: 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</si>
  <si>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</si>
  <si>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</si>
  <si>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</si>
  <si>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</si>
  <si>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</si>
  <si>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</t>
  </si>
  <si>
    <t>c) os valores previstos foram arredondados para uma melhor visualização dos mesmos.</t>
  </si>
  <si>
    <t>ANEXO V</t>
  </si>
  <si>
    <t>1.1.1.2.02 - I P T U</t>
  </si>
  <si>
    <t>1.1.1.2.08 - I T B I</t>
  </si>
  <si>
    <t>1.1.1.3.05 - I S S</t>
  </si>
  <si>
    <t>1.7.2.2.01.01 - I C M S</t>
  </si>
  <si>
    <t>1.7.2.2.01.04 - I P I</t>
  </si>
  <si>
    <t>1.7.2.1.36 - L.C. Nº 87/96</t>
  </si>
  <si>
    <t>1.7.2.2.01.02 - I P V A</t>
  </si>
  <si>
    <t>1.9.3. - DÍVIDA ATIVA</t>
  </si>
  <si>
    <t>1.7.2.01.05. - ITR</t>
  </si>
  <si>
    <t>a) Para o exercício de 2016, até o mês de março o valor é o arrecadado no período, nos meses seguintes foi aplicado o mesmo percentual constante na LOA 2016;</t>
  </si>
  <si>
    <t>LDO 2017</t>
  </si>
  <si>
    <t>b) a inflação projetada para os exercícios seguintes tem como base  8% ao ano;</t>
  </si>
  <si>
    <t>b) a inflação projetada para os exercícios seguintes tem como base  8% ao ano, e foi considerado um crescimento vegetativo de 3% ao ano;</t>
  </si>
  <si>
    <t>a) Para o exercício de 2016, até o mês de março o valor é o arrecadado no período, de abril a agosto o valor utilizado foi a previsão de repasse da SEFAZ-RS, nos meses seguintes foi considerado o percentual constante na LOA 2016;</t>
  </si>
  <si>
    <t>a) Para o exercício de 2016, até o mês de março o valor é o arrecadado no período, para o restante do ano foi considerado o valor da parcela de março como valor fixo;</t>
  </si>
  <si>
    <t>1.7.2.1.01.02 /1.7.2.1.01.03/ 1.7.2.1.01.04 - F P M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</si>
</sst>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(* #,##0.00_);_(* \(#,##0.00\);_(* \-??_);_(@_)"/>
    <numFmt numFmtId="165" formatCode="#,##0.000_);[Red]\(#,##0.000\)"/>
    <numFmt numFmtId="166" formatCode="#,##0.00_ ;\-#,##0.00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0.000%"/>
    <numFmt numFmtId="172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.8"/>
      <name val="Lucida Sans Unicod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2" fillId="0" borderId="10" xfId="51" applyNumberFormat="1" applyFont="1" applyFill="1" applyBorder="1" applyAlignment="1" applyProtection="1">
      <alignment/>
      <protection/>
    </xf>
    <xf numFmtId="165" fontId="7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39" fontId="7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7" fillId="33" borderId="10" xfId="0" applyFont="1" applyFill="1" applyBorder="1" applyAlignment="1">
      <alignment horizontal="center"/>
    </xf>
    <xf numFmtId="165" fontId="2" fillId="0" borderId="10" xfId="51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2" fillId="0" borderId="0" xfId="0" applyNumberFormat="1" applyFont="1" applyAlignment="1">
      <alignment/>
    </xf>
    <xf numFmtId="164" fontId="0" fillId="0" borderId="0" xfId="5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0</xdr:col>
      <xdr:colOff>781050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781050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762000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0</xdr:col>
      <xdr:colOff>800100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723900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0</xdr:col>
      <xdr:colOff>838200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790575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0</xdr:col>
      <xdr:colOff>809625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9" sqref="A9:H9"/>
    </sheetView>
  </sheetViews>
  <sheetFormatPr defaultColWidth="11.57421875" defaultRowHeight="12.75"/>
  <cols>
    <col min="1" max="1" width="14.421875" style="1" customWidth="1"/>
    <col min="2" max="8" width="14.28125" style="1" customWidth="1"/>
    <col min="9" max="9" width="12.28125" style="1" bestFit="1" customWidth="1"/>
    <col min="10" max="11" width="12.57421875" style="1" customWidth="1"/>
    <col min="12" max="16384" width="11.57421875" style="1" customWidth="1"/>
  </cols>
  <sheetData>
    <row r="1" spans="1:8" ht="15">
      <c r="A1"/>
      <c r="B1" s="2"/>
      <c r="C1" s="2"/>
      <c r="D1" s="2"/>
      <c r="E1" s="2"/>
      <c r="F1" s="3"/>
      <c r="G1" s="3"/>
      <c r="H1" s="3"/>
    </row>
    <row r="2" spans="1:8" ht="15.75">
      <c r="A2"/>
      <c r="B2" s="34" t="s">
        <v>0</v>
      </c>
      <c r="C2" s="34"/>
      <c r="D2" s="34"/>
      <c r="E2" s="29"/>
      <c r="F2" s="3"/>
      <c r="G2" s="3"/>
      <c r="H2" s="3"/>
    </row>
    <row r="3" spans="1:8" ht="15">
      <c r="A3"/>
      <c r="B3" s="34" t="s">
        <v>1</v>
      </c>
      <c r="C3" s="34"/>
      <c r="D3" s="34"/>
      <c r="E3" s="29"/>
      <c r="F3" s="4"/>
      <c r="G3" s="4"/>
      <c r="H3" s="4"/>
    </row>
    <row r="4" spans="1:8" ht="15.75">
      <c r="A4"/>
      <c r="B4" s="35"/>
      <c r="C4" s="35"/>
      <c r="D4" s="35"/>
      <c r="E4" s="30"/>
      <c r="F4" s="6"/>
      <c r="G4" s="6"/>
      <c r="H4" s="6"/>
    </row>
    <row r="5" spans="1:8" ht="20.25" customHeight="1" hidden="1">
      <c r="A5" s="38" t="s">
        <v>37</v>
      </c>
      <c r="B5" s="38"/>
      <c r="C5" s="38"/>
      <c r="D5" s="38"/>
      <c r="E5" s="38"/>
      <c r="F5" s="38"/>
      <c r="G5" s="38"/>
      <c r="H5" s="38"/>
    </row>
    <row r="6" spans="1:8" ht="12.75" customHeight="1">
      <c r="A6" s="38"/>
      <c r="B6" s="38"/>
      <c r="C6" s="38"/>
      <c r="D6" s="38"/>
      <c r="E6" s="38"/>
      <c r="F6" s="38"/>
      <c r="G6" s="38"/>
      <c r="H6" s="38"/>
    </row>
    <row r="7" spans="1:8" ht="12">
      <c r="A7" s="40" t="s">
        <v>2</v>
      </c>
      <c r="B7" s="40"/>
      <c r="C7" s="40"/>
      <c r="D7" s="40"/>
      <c r="E7" s="40"/>
      <c r="F7" s="40"/>
      <c r="G7" s="40"/>
      <c r="H7" s="40"/>
    </row>
    <row r="8" spans="1:8" ht="12">
      <c r="A8" s="40" t="s">
        <v>3</v>
      </c>
      <c r="B8" s="40"/>
      <c r="C8" s="40"/>
      <c r="D8" s="40"/>
      <c r="E8" s="40"/>
      <c r="F8" s="40"/>
      <c r="G8" s="40"/>
      <c r="H8" s="40"/>
    </row>
    <row r="9" spans="1:8" ht="15" customHeight="1">
      <c r="A9" s="38" t="s">
        <v>48</v>
      </c>
      <c r="B9" s="38"/>
      <c r="C9" s="38"/>
      <c r="D9" s="38"/>
      <c r="E9" s="38"/>
      <c r="F9" s="38"/>
      <c r="G9" s="38"/>
      <c r="H9" s="38"/>
    </row>
    <row r="11" spans="1:8" ht="12">
      <c r="A11" s="9" t="s">
        <v>4</v>
      </c>
      <c r="B11" s="36" t="s">
        <v>38</v>
      </c>
      <c r="C11" s="36"/>
      <c r="D11" s="36"/>
      <c r="E11" s="36"/>
      <c r="F11" s="24">
        <v>2017</v>
      </c>
      <c r="G11" s="24">
        <v>2018</v>
      </c>
      <c r="H11" s="24">
        <v>2019</v>
      </c>
    </row>
    <row r="12" spans="1:8" ht="12">
      <c r="A12" s="36" t="s">
        <v>22</v>
      </c>
      <c r="B12" s="36"/>
      <c r="C12" s="36"/>
      <c r="D12" s="36"/>
      <c r="E12" s="36"/>
      <c r="F12" s="25">
        <v>1.08</v>
      </c>
      <c r="G12" s="25">
        <f>F12</f>
        <v>1.08</v>
      </c>
      <c r="H12" s="25">
        <v>1.08</v>
      </c>
    </row>
    <row r="13" spans="1:8" ht="12">
      <c r="A13" s="36" t="s">
        <v>20</v>
      </c>
      <c r="B13" s="36"/>
      <c r="C13" s="36"/>
      <c r="D13" s="36"/>
      <c r="E13" s="36"/>
      <c r="F13" s="25">
        <v>1</v>
      </c>
      <c r="G13" s="25">
        <v>1</v>
      </c>
      <c r="H13" s="25">
        <f>G13</f>
        <v>1</v>
      </c>
    </row>
    <row r="14" spans="1:8" ht="12">
      <c r="A14" s="37" t="s">
        <v>21</v>
      </c>
      <c r="B14" s="37"/>
      <c r="C14" s="37"/>
      <c r="D14" s="37"/>
      <c r="E14" s="37"/>
      <c r="F14" s="25">
        <v>1</v>
      </c>
      <c r="G14" s="25">
        <v>1</v>
      </c>
      <c r="H14" s="25">
        <v>1</v>
      </c>
    </row>
    <row r="15" spans="1:8" ht="12">
      <c r="A15" s="36" t="s">
        <v>23</v>
      </c>
      <c r="B15" s="36"/>
      <c r="C15" s="36"/>
      <c r="D15" s="36"/>
      <c r="E15" s="36"/>
      <c r="F15" s="11">
        <f>F12*F13*F14</f>
        <v>1.08</v>
      </c>
      <c r="G15" s="11">
        <f>G12*G13*G14</f>
        <v>1.08</v>
      </c>
      <c r="H15" s="11">
        <f>H12*H13*H14</f>
        <v>1.08</v>
      </c>
    </row>
    <row r="16" spans="1:8" ht="12">
      <c r="A16" s="12"/>
      <c r="B16" s="12"/>
      <c r="C16" s="12"/>
      <c r="D16" s="12"/>
      <c r="E16" s="12"/>
      <c r="F16" s="12"/>
      <c r="H16" s="12"/>
    </row>
    <row r="17" spans="1:8" ht="12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11" ht="12">
      <c r="A18" s="13" t="s">
        <v>6</v>
      </c>
      <c r="B18" s="14">
        <v>10840848.71</v>
      </c>
      <c r="C18" s="14">
        <v>12022163.97</v>
      </c>
      <c r="D18" s="14">
        <v>13221348.04</v>
      </c>
      <c r="E18" s="14">
        <v>14719003.33</v>
      </c>
      <c r="F18" s="14">
        <v>15896500</v>
      </c>
      <c r="G18" s="14">
        <v>17168200</v>
      </c>
      <c r="H18" s="14">
        <v>18541700</v>
      </c>
      <c r="I18" s="31"/>
      <c r="J18" s="31"/>
      <c r="K18" s="31"/>
    </row>
    <row r="19" spans="1:11" ht="12">
      <c r="A19" s="13" t="s">
        <v>7</v>
      </c>
      <c r="B19" s="14">
        <v>978027.59</v>
      </c>
      <c r="C19" s="14">
        <v>1226040.25</v>
      </c>
      <c r="D19" s="14">
        <v>1446742.67</v>
      </c>
      <c r="E19" s="14">
        <v>1624447.05</v>
      </c>
      <c r="F19" s="14">
        <v>1754400</v>
      </c>
      <c r="G19" s="14">
        <v>1894750</v>
      </c>
      <c r="H19" s="14">
        <v>2046400</v>
      </c>
      <c r="I19" s="31"/>
      <c r="J19" s="31"/>
      <c r="K19" s="31"/>
    </row>
    <row r="20" spans="1:11" ht="12">
      <c r="A20" s="13" t="s">
        <v>8</v>
      </c>
      <c r="B20" s="14">
        <v>3245242.34</v>
      </c>
      <c r="C20" s="14">
        <v>3903719.95</v>
      </c>
      <c r="D20" s="14">
        <v>4341419.94</v>
      </c>
      <c r="E20" s="14">
        <v>5239471.19</v>
      </c>
      <c r="F20" s="14">
        <v>5658600</v>
      </c>
      <c r="G20" s="14">
        <v>6111300</v>
      </c>
      <c r="H20" s="14">
        <v>6600200</v>
      </c>
      <c r="I20" s="31"/>
      <c r="J20" s="31"/>
      <c r="K20" s="31"/>
    </row>
    <row r="21" spans="1:11" ht="12">
      <c r="A21" s="13" t="s">
        <v>9</v>
      </c>
      <c r="B21" s="14">
        <v>1226134.1</v>
      </c>
      <c r="C21" s="14">
        <v>1011052.88</v>
      </c>
      <c r="D21" s="14">
        <v>1031670.67</v>
      </c>
      <c r="E21" s="14">
        <v>1214300</v>
      </c>
      <c r="F21" s="14">
        <v>1311500</v>
      </c>
      <c r="G21" s="14">
        <v>1416400</v>
      </c>
      <c r="H21" s="14">
        <v>1529700</v>
      </c>
      <c r="I21" s="31"/>
      <c r="J21" s="31"/>
      <c r="K21" s="31"/>
    </row>
    <row r="22" spans="1:11" ht="12">
      <c r="A22" s="13" t="s">
        <v>10</v>
      </c>
      <c r="B22" s="14">
        <v>856838.19</v>
      </c>
      <c r="C22" s="14">
        <v>958944.66</v>
      </c>
      <c r="D22" s="14">
        <v>976591.1</v>
      </c>
      <c r="E22" s="14">
        <v>1149450</v>
      </c>
      <c r="F22" s="14">
        <v>1241400</v>
      </c>
      <c r="G22" s="14">
        <v>1340700</v>
      </c>
      <c r="H22" s="14">
        <v>1448000</v>
      </c>
      <c r="I22" s="31"/>
      <c r="J22" s="31"/>
      <c r="K22" s="31"/>
    </row>
    <row r="23" spans="1:11" ht="12">
      <c r="A23" s="13" t="s">
        <v>11</v>
      </c>
      <c r="B23" s="14">
        <v>820778.7</v>
      </c>
      <c r="C23" s="14">
        <v>883205.71</v>
      </c>
      <c r="D23" s="14">
        <v>986126.08</v>
      </c>
      <c r="E23" s="14">
        <v>1160670</v>
      </c>
      <c r="F23" s="14">
        <v>1253500</v>
      </c>
      <c r="G23" s="14">
        <v>1353800</v>
      </c>
      <c r="H23" s="14">
        <v>1462100</v>
      </c>
      <c r="I23" s="31"/>
      <c r="J23" s="31"/>
      <c r="K23" s="31"/>
    </row>
    <row r="24" spans="1:11" ht="12">
      <c r="A24" s="13" t="s">
        <v>12</v>
      </c>
      <c r="B24" s="14">
        <v>929820.21</v>
      </c>
      <c r="C24" s="14">
        <v>938757.62</v>
      </c>
      <c r="D24" s="14">
        <v>1085601.54</v>
      </c>
      <c r="E24" s="14">
        <v>1277750</v>
      </c>
      <c r="F24" s="14">
        <v>1380000</v>
      </c>
      <c r="G24" s="14">
        <v>1490400</v>
      </c>
      <c r="H24" s="14">
        <v>1609600</v>
      </c>
      <c r="I24" s="31"/>
      <c r="J24" s="31"/>
      <c r="K24" s="31"/>
    </row>
    <row r="25" spans="1:11" ht="12">
      <c r="A25" s="13" t="s">
        <v>13</v>
      </c>
      <c r="B25" s="14">
        <v>884212.25</v>
      </c>
      <c r="C25" s="14">
        <v>890684.76</v>
      </c>
      <c r="D25" s="14">
        <v>1022758.84</v>
      </c>
      <c r="E25" s="14">
        <v>1203780</v>
      </c>
      <c r="F25" s="14">
        <v>1300000</v>
      </c>
      <c r="G25" s="14">
        <v>1404000</v>
      </c>
      <c r="H25" s="14">
        <v>1516300</v>
      </c>
      <c r="I25" s="31"/>
      <c r="J25" s="31"/>
      <c r="K25" s="31"/>
    </row>
    <row r="26" spans="1:11" ht="12">
      <c r="A26" s="13" t="s">
        <v>14</v>
      </c>
      <c r="B26" s="14">
        <v>787737.85</v>
      </c>
      <c r="C26" s="14">
        <v>964628.39</v>
      </c>
      <c r="D26" s="14">
        <v>996164.7</v>
      </c>
      <c r="E26" s="14">
        <v>1172485</v>
      </c>
      <c r="F26" s="14">
        <v>1266300</v>
      </c>
      <c r="G26" s="14">
        <v>1367600</v>
      </c>
      <c r="H26" s="14">
        <v>1477000</v>
      </c>
      <c r="I26" s="31"/>
      <c r="J26" s="31"/>
      <c r="K26" s="31"/>
    </row>
    <row r="27" spans="1:11" ht="12">
      <c r="A27" s="13" t="s">
        <v>15</v>
      </c>
      <c r="B27" s="14">
        <v>820438.31</v>
      </c>
      <c r="C27" s="14">
        <v>936124.33</v>
      </c>
      <c r="D27" s="14">
        <v>951777.1</v>
      </c>
      <c r="E27" s="14">
        <v>1120240</v>
      </c>
      <c r="F27" s="14">
        <v>1209800</v>
      </c>
      <c r="G27" s="14">
        <v>1306550</v>
      </c>
      <c r="H27" s="14">
        <v>1411100</v>
      </c>
      <c r="I27" s="31"/>
      <c r="J27" s="31"/>
      <c r="K27" s="31"/>
    </row>
    <row r="28" spans="1:11" ht="12">
      <c r="A28" s="13" t="s">
        <v>16</v>
      </c>
      <c r="B28" s="14">
        <v>872723.58</v>
      </c>
      <c r="C28" s="14">
        <v>929036.08</v>
      </c>
      <c r="D28" s="14">
        <v>946693.26</v>
      </c>
      <c r="E28" s="14">
        <v>1114260</v>
      </c>
      <c r="F28" s="14">
        <v>1203400</v>
      </c>
      <c r="G28" s="14">
        <v>1299700</v>
      </c>
      <c r="H28" s="14">
        <v>1403700</v>
      </c>
      <c r="I28" s="31"/>
      <c r="J28" s="31"/>
      <c r="K28" s="31"/>
    </row>
    <row r="29" spans="1:11" ht="12">
      <c r="A29" s="13" t="s">
        <v>17</v>
      </c>
      <c r="B29" s="14">
        <v>1823762.47</v>
      </c>
      <c r="C29" s="14">
        <v>1727189.31</v>
      </c>
      <c r="D29" s="14">
        <v>1500061.18</v>
      </c>
      <c r="E29" s="14">
        <v>1765543.43</v>
      </c>
      <c r="F29" s="14">
        <v>1906600</v>
      </c>
      <c r="G29" s="14">
        <v>2059100</v>
      </c>
      <c r="H29" s="14">
        <v>2223800</v>
      </c>
      <c r="I29" s="31"/>
      <c r="J29" s="31"/>
      <c r="K29" s="31"/>
    </row>
    <row r="30" spans="1:11" ht="12">
      <c r="A30" s="13" t="s">
        <v>18</v>
      </c>
      <c r="B30" s="15">
        <f aca="true" t="shared" si="0" ref="B30:G30">SUM(B18:B29)</f>
        <v>24086564.299999997</v>
      </c>
      <c r="C30" s="15">
        <f t="shared" si="0"/>
        <v>26391547.91</v>
      </c>
      <c r="D30" s="15">
        <f t="shared" si="0"/>
        <v>28506955.12</v>
      </c>
      <c r="E30" s="15">
        <f t="shared" si="0"/>
        <v>32761400</v>
      </c>
      <c r="F30" s="15">
        <f>SUM(F18:F29)</f>
        <v>35382000</v>
      </c>
      <c r="G30" s="15">
        <f t="shared" si="0"/>
        <v>38212500</v>
      </c>
      <c r="H30" s="15">
        <f>SUM(H18:H29)</f>
        <v>41269600</v>
      </c>
      <c r="I30" s="31"/>
      <c r="J30" s="31"/>
      <c r="K30" s="31"/>
    </row>
    <row r="31" spans="5:8" ht="12">
      <c r="E31" s="31"/>
      <c r="F31" s="31"/>
      <c r="G31" s="31"/>
      <c r="H31" s="31"/>
    </row>
    <row r="32" spans="1:8" s="21" customFormat="1" ht="11.25">
      <c r="A32" s="20" t="s">
        <v>19</v>
      </c>
      <c r="F32" s="22"/>
      <c r="G32" s="22"/>
      <c r="H32" s="22"/>
    </row>
    <row r="33" spans="1:8" s="21" customFormat="1" ht="17.25" customHeight="1">
      <c r="A33" s="39" t="s">
        <v>47</v>
      </c>
      <c r="B33" s="39"/>
      <c r="C33" s="39"/>
      <c r="D33" s="39"/>
      <c r="E33" s="39"/>
      <c r="F33" s="39"/>
      <c r="G33" s="39"/>
      <c r="H33" s="39"/>
    </row>
    <row r="34" spans="1:8" s="21" customFormat="1" ht="11.25">
      <c r="A34" s="33" t="s">
        <v>49</v>
      </c>
      <c r="B34" s="33"/>
      <c r="C34" s="33"/>
      <c r="D34" s="33"/>
      <c r="E34" s="33"/>
      <c r="F34" s="33"/>
      <c r="G34" s="33"/>
      <c r="H34" s="33"/>
    </row>
    <row r="35" spans="1:8" ht="12">
      <c r="A35" s="33" t="s">
        <v>36</v>
      </c>
      <c r="B35" s="33"/>
      <c r="C35" s="33"/>
      <c r="D35" s="33"/>
      <c r="E35" s="33"/>
      <c r="F35" s="33"/>
      <c r="G35" s="33"/>
      <c r="H35" s="33"/>
    </row>
    <row r="36" spans="1:7" ht="12.75">
      <c r="A36" s="17"/>
      <c r="B36" s="17"/>
      <c r="C36" s="17"/>
      <c r="D36" s="17"/>
      <c r="E36" s="17"/>
      <c r="F36" s="17"/>
      <c r="G36" s="17"/>
    </row>
    <row r="37" spans="1:8" ht="12.75">
      <c r="A37" s="16"/>
      <c r="B37" s="17"/>
      <c r="C37" s="17"/>
      <c r="D37" s="17"/>
      <c r="E37" s="17"/>
      <c r="F37" s="17"/>
      <c r="G37" s="17"/>
      <c r="H37" s="17"/>
    </row>
    <row r="38" ht="12">
      <c r="A38" s="16"/>
    </row>
  </sheetData>
  <sheetProtection/>
  <mergeCells count="16">
    <mergeCell ref="A33:H33"/>
    <mergeCell ref="B11:E11"/>
    <mergeCell ref="A12:E12"/>
    <mergeCell ref="A9:H9"/>
    <mergeCell ref="A7:H7"/>
    <mergeCell ref="A8:H8"/>
    <mergeCell ref="A35:H35"/>
    <mergeCell ref="A34:H34"/>
    <mergeCell ref="B2:D2"/>
    <mergeCell ref="B3:D3"/>
    <mergeCell ref="B4:D4"/>
    <mergeCell ref="A13:E13"/>
    <mergeCell ref="A14:E14"/>
    <mergeCell ref="A6:H6"/>
    <mergeCell ref="A15:E15"/>
    <mergeCell ref="A5:H5"/>
  </mergeCells>
  <printOptions horizontalCentered="1"/>
  <pageMargins left="0.36" right="0.36" top="0.7875" bottom="0.7875" header="0.5118055555555556" footer="0.5118055555555556"/>
  <pageSetup firstPageNumber="1" useFirstPageNumber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14.42187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4" t="s">
        <v>0</v>
      </c>
      <c r="C2" s="34"/>
      <c r="D2" s="34"/>
      <c r="E2" s="2"/>
      <c r="F2" s="2"/>
      <c r="G2" s="2"/>
      <c r="H2" s="2"/>
      <c r="I2" s="18"/>
      <c r="J2" s="18"/>
    </row>
    <row r="3" spans="1:10" ht="15">
      <c r="A3" s="5"/>
      <c r="B3" s="34" t="s">
        <v>1</v>
      </c>
      <c r="C3" s="34"/>
      <c r="D3" s="34"/>
      <c r="E3" s="5"/>
      <c r="F3" s="5"/>
      <c r="G3" s="5"/>
      <c r="H3" s="5"/>
      <c r="I3" s="18"/>
      <c r="J3" s="18"/>
    </row>
    <row r="4" spans="1:10" ht="15.75">
      <c r="A4" s="18"/>
      <c r="B4" s="35"/>
      <c r="C4" s="35"/>
      <c r="D4" s="35"/>
      <c r="E4" s="18"/>
      <c r="F4" s="18"/>
      <c r="G4" s="18"/>
      <c r="H4" s="18"/>
      <c r="I4" s="18"/>
      <c r="J4" s="18"/>
    </row>
    <row r="5" spans="1:8" s="1" customFormat="1" ht="20.25" customHeight="1" hidden="1">
      <c r="A5" s="38" t="s">
        <v>37</v>
      </c>
      <c r="B5" s="38"/>
      <c r="C5" s="38"/>
      <c r="D5" s="38"/>
      <c r="E5" s="38"/>
      <c r="F5" s="38"/>
      <c r="G5" s="38"/>
      <c r="H5" s="38"/>
    </row>
    <row r="6" spans="1:8" s="1" customFormat="1" ht="12.75" customHeight="1">
      <c r="A6" s="38"/>
      <c r="B6" s="38"/>
      <c r="C6" s="38"/>
      <c r="D6" s="38"/>
      <c r="E6" s="38"/>
      <c r="F6" s="38"/>
      <c r="G6" s="38"/>
      <c r="H6" s="38"/>
    </row>
    <row r="7" spans="1:8" s="1" customFormat="1" ht="12">
      <c r="A7" s="40" t="s">
        <v>2</v>
      </c>
      <c r="B7" s="40"/>
      <c r="C7" s="40"/>
      <c r="D7" s="40"/>
      <c r="E7" s="40"/>
      <c r="F7" s="40"/>
      <c r="G7" s="40"/>
      <c r="H7" s="40"/>
    </row>
    <row r="8" spans="1:8" s="1" customFormat="1" ht="12">
      <c r="A8" s="40" t="s">
        <v>3</v>
      </c>
      <c r="B8" s="40"/>
      <c r="C8" s="40"/>
      <c r="D8" s="40"/>
      <c r="E8" s="40"/>
      <c r="F8" s="40"/>
      <c r="G8" s="40"/>
      <c r="H8" s="40"/>
    </row>
    <row r="9" spans="1:8" s="1" customFormat="1" ht="15" customHeight="1">
      <c r="A9" s="38" t="s">
        <v>48</v>
      </c>
      <c r="B9" s="38"/>
      <c r="C9" s="38"/>
      <c r="D9" s="38"/>
      <c r="E9" s="38"/>
      <c r="F9" s="38"/>
      <c r="G9" s="38"/>
      <c r="H9" s="38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6" t="s">
        <v>45</v>
      </c>
      <c r="C11" s="36"/>
      <c r="D11" s="36"/>
      <c r="E11" s="36"/>
      <c r="F11" s="24">
        <v>2017</v>
      </c>
      <c r="G11" s="24">
        <v>2018</v>
      </c>
      <c r="H11" s="24">
        <v>2019</v>
      </c>
    </row>
    <row r="12" spans="1:8" ht="12.75">
      <c r="A12" s="36" t="s">
        <v>22</v>
      </c>
      <c r="B12" s="36"/>
      <c r="C12" s="36"/>
      <c r="D12" s="36"/>
      <c r="E12" s="36"/>
      <c r="F12" s="25">
        <v>1.08</v>
      </c>
      <c r="G12" s="25">
        <f aca="true" t="shared" si="0" ref="G12:H14">F12</f>
        <v>1.08</v>
      </c>
      <c r="H12" s="25">
        <v>1.08</v>
      </c>
    </row>
    <row r="13" spans="1:8" ht="12.75">
      <c r="A13" s="36" t="s">
        <v>20</v>
      </c>
      <c r="B13" s="36"/>
      <c r="C13" s="36"/>
      <c r="D13" s="36"/>
      <c r="E13" s="36"/>
      <c r="F13" s="25">
        <v>1</v>
      </c>
      <c r="G13" s="25">
        <v>1</v>
      </c>
      <c r="H13" s="25">
        <f t="shared" si="0"/>
        <v>1</v>
      </c>
    </row>
    <row r="14" spans="1:8" ht="12.75">
      <c r="A14" s="37" t="s">
        <v>21</v>
      </c>
      <c r="B14" s="37"/>
      <c r="C14" s="37"/>
      <c r="D14" s="37"/>
      <c r="E14" s="37"/>
      <c r="F14" s="25">
        <v>1</v>
      </c>
      <c r="G14" s="25">
        <f t="shared" si="0"/>
        <v>1</v>
      </c>
      <c r="H14" s="25">
        <f t="shared" si="0"/>
        <v>1</v>
      </c>
    </row>
    <row r="15" spans="1:8" ht="12.75">
      <c r="A15" s="36" t="s">
        <v>23</v>
      </c>
      <c r="B15" s="36"/>
      <c r="C15" s="36"/>
      <c r="D15" s="36"/>
      <c r="E15" s="36"/>
      <c r="F15" s="11">
        <f>F12*F13*F14</f>
        <v>1.08</v>
      </c>
      <c r="G15" s="11">
        <f>G12*G13*G14</f>
        <v>1.08</v>
      </c>
      <c r="H15" s="11">
        <f>H12*H13*H14</f>
        <v>1.08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488049.3</v>
      </c>
      <c r="C18" s="14">
        <v>850948.62</v>
      </c>
      <c r="D18" s="14">
        <v>525731.6</v>
      </c>
      <c r="E18" s="14">
        <v>601225.18</v>
      </c>
      <c r="F18" s="14">
        <v>649320</v>
      </c>
      <c r="G18" s="14">
        <v>701260</v>
      </c>
      <c r="H18" s="14">
        <v>757360</v>
      </c>
    </row>
    <row r="19" spans="1:8" ht="12.75">
      <c r="A19" s="13" t="s">
        <v>7</v>
      </c>
      <c r="B19" s="14">
        <v>320883.23</v>
      </c>
      <c r="C19" s="14">
        <v>520528.48</v>
      </c>
      <c r="D19" s="14">
        <v>609081.5</v>
      </c>
      <c r="E19" s="14">
        <v>623925.4</v>
      </c>
      <c r="F19" s="14">
        <v>673840</v>
      </c>
      <c r="G19" s="14">
        <v>727750</v>
      </c>
      <c r="H19" s="14">
        <v>785940</v>
      </c>
    </row>
    <row r="20" spans="1:8" ht="12.75">
      <c r="A20" s="13" t="s">
        <v>8</v>
      </c>
      <c r="B20" s="14">
        <v>432311.08</v>
      </c>
      <c r="C20" s="14">
        <v>606177.88</v>
      </c>
      <c r="D20" s="14">
        <v>648247.58</v>
      </c>
      <c r="E20" s="14">
        <v>1194868.49</v>
      </c>
      <c r="F20" s="14">
        <v>742180</v>
      </c>
      <c r="G20" s="14">
        <v>801550</v>
      </c>
      <c r="H20" s="14">
        <v>865600</v>
      </c>
    </row>
    <row r="21" spans="1:8" ht="12.75">
      <c r="A21" s="13" t="s">
        <v>9</v>
      </c>
      <c r="B21" s="14">
        <v>615172.15</v>
      </c>
      <c r="C21" s="14">
        <v>499073.54</v>
      </c>
      <c r="D21" s="14">
        <v>558582.72</v>
      </c>
      <c r="E21" s="14">
        <v>615614.01</v>
      </c>
      <c r="F21" s="14">
        <v>664860</v>
      </c>
      <c r="G21" s="14">
        <v>718050</v>
      </c>
      <c r="H21" s="14">
        <v>775500</v>
      </c>
    </row>
    <row r="22" spans="1:8" ht="12.75">
      <c r="A22" s="13" t="s">
        <v>10</v>
      </c>
      <c r="B22" s="14">
        <v>496222.57</v>
      </c>
      <c r="C22" s="14">
        <v>499798.91</v>
      </c>
      <c r="D22" s="14">
        <v>417380.31</v>
      </c>
      <c r="E22" s="14">
        <v>459994.84</v>
      </c>
      <c r="F22" s="14">
        <v>496800</v>
      </c>
      <c r="G22" s="14">
        <v>536550</v>
      </c>
      <c r="H22" s="14">
        <v>579400</v>
      </c>
    </row>
    <row r="23" spans="1:8" ht="12.75">
      <c r="A23" s="13" t="s">
        <v>11</v>
      </c>
      <c r="B23" s="14">
        <v>499358.27</v>
      </c>
      <c r="C23" s="14">
        <v>333038.2</v>
      </c>
      <c r="D23" s="14">
        <v>466540.97</v>
      </c>
      <c r="E23" s="14">
        <v>514174.8</v>
      </c>
      <c r="F23" s="14">
        <v>555300</v>
      </c>
      <c r="G23" s="14">
        <v>599730</v>
      </c>
      <c r="H23" s="14">
        <v>647700</v>
      </c>
    </row>
    <row r="24" spans="1:8" ht="12.75">
      <c r="A24" s="13" t="s">
        <v>12</v>
      </c>
      <c r="B24" s="14">
        <v>458172.06</v>
      </c>
      <c r="C24" s="14">
        <v>1297497.59</v>
      </c>
      <c r="D24" s="14">
        <v>512214.44</v>
      </c>
      <c r="E24" s="14">
        <v>564511.53</v>
      </c>
      <c r="F24" s="14">
        <v>609670</v>
      </c>
      <c r="G24" s="14">
        <v>658450</v>
      </c>
      <c r="H24" s="14">
        <v>711100</v>
      </c>
    </row>
    <row r="25" spans="1:8" ht="12.75">
      <c r="A25" s="13" t="s">
        <v>13</v>
      </c>
      <c r="B25" s="14">
        <v>595770.28</v>
      </c>
      <c r="C25" s="14">
        <v>333427.46</v>
      </c>
      <c r="D25" s="14">
        <v>501846.49</v>
      </c>
      <c r="E25" s="14">
        <v>553085</v>
      </c>
      <c r="F25" s="14">
        <v>597330</v>
      </c>
      <c r="G25" s="14">
        <v>645120</v>
      </c>
      <c r="H25" s="14">
        <v>696700</v>
      </c>
    </row>
    <row r="26" spans="1:8" ht="12.75">
      <c r="A26" s="13" t="s">
        <v>14</v>
      </c>
      <c r="B26" s="14">
        <v>482234.22</v>
      </c>
      <c r="C26" s="14">
        <v>457005</v>
      </c>
      <c r="D26" s="14">
        <v>562552.48</v>
      </c>
      <c r="E26" s="14">
        <v>619989</v>
      </c>
      <c r="F26" s="14">
        <v>669600</v>
      </c>
      <c r="G26" s="14">
        <v>723170</v>
      </c>
      <c r="H26" s="14">
        <v>781000</v>
      </c>
    </row>
    <row r="27" spans="1:8" ht="12.75">
      <c r="A27" s="13" t="s">
        <v>15</v>
      </c>
      <c r="B27" s="14">
        <v>510533.73</v>
      </c>
      <c r="C27" s="14">
        <v>463402.26</v>
      </c>
      <c r="D27" s="14">
        <v>461227.09</v>
      </c>
      <c r="E27" s="14">
        <v>508320</v>
      </c>
      <c r="F27" s="14">
        <v>548600</v>
      </c>
      <c r="G27" s="14">
        <v>592480</v>
      </c>
      <c r="H27" s="14">
        <v>639800</v>
      </c>
    </row>
    <row r="28" spans="1:8" ht="12.75">
      <c r="A28" s="13" t="s">
        <v>16</v>
      </c>
      <c r="B28" s="14">
        <v>1351956.81</v>
      </c>
      <c r="C28" s="14">
        <v>396555.78</v>
      </c>
      <c r="D28" s="14">
        <v>540687.67</v>
      </c>
      <c r="E28" s="14">
        <v>595891.75</v>
      </c>
      <c r="F28" s="14">
        <v>643560</v>
      </c>
      <c r="G28" s="14">
        <v>695040</v>
      </c>
      <c r="H28" s="14">
        <v>750600</v>
      </c>
    </row>
    <row r="29" spans="1:8" ht="12.75">
      <c r="A29" s="13" t="s">
        <v>17</v>
      </c>
      <c r="B29" s="14">
        <v>12273101.81</v>
      </c>
      <c r="C29" s="14">
        <v>468550.67</v>
      </c>
      <c r="D29" s="14">
        <v>734311.38</v>
      </c>
      <c r="E29" s="14">
        <v>809200</v>
      </c>
      <c r="F29" s="14">
        <v>873940</v>
      </c>
      <c r="G29" s="14">
        <v>943850</v>
      </c>
      <c r="H29" s="14">
        <v>1019300</v>
      </c>
    </row>
    <row r="30" spans="1:8" ht="12.75">
      <c r="A30" s="13" t="s">
        <v>18</v>
      </c>
      <c r="B30" s="15">
        <f aca="true" t="shared" si="1" ref="B30:H30">SUM(B18:B29)</f>
        <v>18523765.51</v>
      </c>
      <c r="C30" s="15">
        <f t="shared" si="1"/>
        <v>6726004.390000001</v>
      </c>
      <c r="D30" s="15">
        <f t="shared" si="1"/>
        <v>6538404.2299999995</v>
      </c>
      <c r="E30" s="15">
        <f t="shared" si="1"/>
        <v>7660800</v>
      </c>
      <c r="F30" s="15">
        <f t="shared" si="1"/>
        <v>7725000</v>
      </c>
      <c r="G30" s="15">
        <f t="shared" si="1"/>
        <v>8343000</v>
      </c>
      <c r="H30" s="15">
        <f t="shared" si="1"/>
        <v>9010000</v>
      </c>
    </row>
    <row r="31" spans="1:8" ht="13.5" customHeight="1">
      <c r="A31" s="1"/>
      <c r="B31" s="1"/>
      <c r="C31" s="1"/>
      <c r="D31" s="1"/>
      <c r="E31" s="31"/>
      <c r="F31" s="1"/>
      <c r="G31" s="1"/>
      <c r="H31" s="1"/>
    </row>
    <row r="32" spans="1:8" s="21" customFormat="1" ht="12.75">
      <c r="A32" s="20" t="s">
        <v>19</v>
      </c>
      <c r="H32" s="32"/>
    </row>
    <row r="33" spans="1:8" s="21" customFormat="1" ht="15.75" customHeight="1">
      <c r="A33" s="39" t="s">
        <v>47</v>
      </c>
      <c r="B33" s="39"/>
      <c r="C33" s="39"/>
      <c r="D33" s="39"/>
      <c r="E33" s="39"/>
      <c r="F33" s="39"/>
      <c r="G33" s="39"/>
      <c r="H33" s="39"/>
    </row>
    <row r="34" spans="1:8" s="21" customFormat="1" ht="11.25">
      <c r="A34" s="33" t="s">
        <v>49</v>
      </c>
      <c r="B34" s="33"/>
      <c r="C34" s="33"/>
      <c r="D34" s="33"/>
      <c r="E34" s="33"/>
      <c r="F34" s="33"/>
      <c r="G34" s="33"/>
      <c r="H34" s="33"/>
    </row>
    <row r="35" spans="1:8" s="21" customFormat="1" ht="11.25">
      <c r="A35" s="33" t="s">
        <v>36</v>
      </c>
      <c r="B35" s="33"/>
      <c r="C35" s="33"/>
      <c r="D35" s="33"/>
      <c r="E35" s="33"/>
      <c r="F35" s="33"/>
      <c r="G35" s="33"/>
      <c r="H35" s="33"/>
    </row>
    <row r="36" ht="18.75" customHeight="1">
      <c r="F36" s="23"/>
    </row>
  </sheetData>
  <sheetProtection/>
  <mergeCells count="16">
    <mergeCell ref="A35:H35"/>
    <mergeCell ref="A7:H7"/>
    <mergeCell ref="A8:H8"/>
    <mergeCell ref="A9:H9"/>
    <mergeCell ref="A15:E15"/>
    <mergeCell ref="B2:D2"/>
    <mergeCell ref="B3:D3"/>
    <mergeCell ref="B4:D4"/>
    <mergeCell ref="A5:H5"/>
    <mergeCell ref="A6:H6"/>
    <mergeCell ref="A33:H33"/>
    <mergeCell ref="A34:H34"/>
    <mergeCell ref="B11:E11"/>
    <mergeCell ref="A12:E12"/>
    <mergeCell ref="A13:E13"/>
    <mergeCell ref="A14:E14"/>
  </mergeCells>
  <printOptions horizontalCentered="1"/>
  <pageMargins left="0.22" right="0.27" top="0.7875" bottom="0.63" header="0.5118055555555556" footer="0.3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4.00390625" style="0" customWidth="1"/>
    <col min="2" max="8" width="14.28125" style="0" customWidth="1"/>
    <col min="9" max="9" width="12.00390625" style="0" customWidth="1"/>
    <col min="10" max="10" width="11.710937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2:8" ht="15.75">
      <c r="B2" s="34" t="s">
        <v>0</v>
      </c>
      <c r="C2" s="34"/>
      <c r="D2" s="34"/>
      <c r="E2" s="2"/>
      <c r="F2" s="2"/>
      <c r="G2" s="2"/>
      <c r="H2" s="2"/>
    </row>
    <row r="3" spans="2:8" ht="15">
      <c r="B3" s="34" t="s">
        <v>1</v>
      </c>
      <c r="C3" s="34"/>
      <c r="D3" s="34"/>
      <c r="E3" s="5"/>
      <c r="F3" s="5"/>
      <c r="G3" s="5"/>
      <c r="H3" s="5"/>
    </row>
    <row r="4" spans="2:8" ht="15.75">
      <c r="B4" s="35"/>
      <c r="C4" s="35"/>
      <c r="D4" s="35"/>
      <c r="E4" s="18"/>
      <c r="F4" s="18"/>
      <c r="G4" s="18"/>
      <c r="H4" s="18"/>
    </row>
    <row r="5" spans="1:8" s="1" customFormat="1" ht="20.25" customHeight="1" hidden="1">
      <c r="A5" s="38" t="s">
        <v>37</v>
      </c>
      <c r="B5" s="38"/>
      <c r="C5" s="38"/>
      <c r="D5" s="38"/>
      <c r="E5" s="38"/>
      <c r="F5" s="38"/>
      <c r="G5" s="38"/>
      <c r="H5" s="38"/>
    </row>
    <row r="6" spans="1:8" s="1" customFormat="1" ht="12.75" customHeight="1">
      <c r="A6" s="38"/>
      <c r="B6" s="38"/>
      <c r="C6" s="38"/>
      <c r="D6" s="38"/>
      <c r="E6" s="38"/>
      <c r="F6" s="38"/>
      <c r="G6" s="38"/>
      <c r="H6" s="38"/>
    </row>
    <row r="7" spans="1:8" s="1" customFormat="1" ht="12">
      <c r="A7" s="40" t="s">
        <v>2</v>
      </c>
      <c r="B7" s="40"/>
      <c r="C7" s="40"/>
      <c r="D7" s="40"/>
      <c r="E7" s="40"/>
      <c r="F7" s="40"/>
      <c r="G7" s="40"/>
      <c r="H7" s="40"/>
    </row>
    <row r="8" spans="1:8" s="1" customFormat="1" ht="12">
      <c r="A8" s="40" t="s">
        <v>3</v>
      </c>
      <c r="B8" s="40"/>
      <c r="C8" s="40"/>
      <c r="D8" s="40"/>
      <c r="E8" s="40"/>
      <c r="F8" s="40"/>
      <c r="G8" s="40"/>
      <c r="H8" s="40"/>
    </row>
    <row r="9" spans="1:8" s="1" customFormat="1" ht="15" customHeight="1">
      <c r="A9" s="38" t="s">
        <v>48</v>
      </c>
      <c r="B9" s="38"/>
      <c r="C9" s="38"/>
      <c r="D9" s="38"/>
      <c r="E9" s="38"/>
      <c r="F9" s="38"/>
      <c r="G9" s="38"/>
      <c r="H9" s="38"/>
    </row>
    <row r="10" spans="1:8" ht="15">
      <c r="A10" s="38"/>
      <c r="B10" s="38"/>
      <c r="C10" s="38"/>
      <c r="D10" s="38"/>
      <c r="E10" s="38"/>
      <c r="F10" s="38"/>
      <c r="G10" s="38"/>
      <c r="H10" s="38"/>
    </row>
    <row r="11" spans="1:8" ht="12.75">
      <c r="A11" s="9" t="s">
        <v>4</v>
      </c>
      <c r="B11" s="36" t="s">
        <v>39</v>
      </c>
      <c r="C11" s="36"/>
      <c r="D11" s="36"/>
      <c r="E11" s="36"/>
      <c r="F11" s="24">
        <v>2017</v>
      </c>
      <c r="G11" s="24">
        <v>2018</v>
      </c>
      <c r="H11" s="24">
        <v>2019</v>
      </c>
    </row>
    <row r="12" spans="1:8" ht="12.75">
      <c r="A12" s="36" t="s">
        <v>22</v>
      </c>
      <c r="B12" s="36"/>
      <c r="C12" s="36"/>
      <c r="D12" s="36"/>
      <c r="E12" s="36"/>
      <c r="F12" s="10">
        <v>1.08</v>
      </c>
      <c r="G12" s="10">
        <f>F12</f>
        <v>1.08</v>
      </c>
      <c r="H12" s="10">
        <v>1.08</v>
      </c>
    </row>
    <row r="13" spans="1:8" ht="12.75">
      <c r="A13" s="36" t="s">
        <v>20</v>
      </c>
      <c r="B13" s="36"/>
      <c r="C13" s="36"/>
      <c r="D13" s="36"/>
      <c r="E13" s="36"/>
      <c r="F13" s="10">
        <v>1</v>
      </c>
      <c r="G13" s="10">
        <v>1</v>
      </c>
      <c r="H13" s="10">
        <f>G13</f>
        <v>1</v>
      </c>
    </row>
    <row r="14" spans="1:8" ht="12.75">
      <c r="A14" s="37" t="s">
        <v>21</v>
      </c>
      <c r="B14" s="37"/>
      <c r="C14" s="37"/>
      <c r="D14" s="37"/>
      <c r="E14" s="37"/>
      <c r="F14" s="10">
        <v>1</v>
      </c>
      <c r="G14" s="10">
        <v>1</v>
      </c>
      <c r="H14" s="10">
        <v>1</v>
      </c>
    </row>
    <row r="15" spans="1:8" ht="12.75">
      <c r="A15" s="36" t="s">
        <v>23</v>
      </c>
      <c r="B15" s="36"/>
      <c r="C15" s="36"/>
      <c r="D15" s="36"/>
      <c r="E15" s="36"/>
      <c r="F15" s="11">
        <f>F12*F13*F14</f>
        <v>1.08</v>
      </c>
      <c r="G15" s="11">
        <f>G12*G13*G14</f>
        <v>1.08</v>
      </c>
      <c r="H15" s="11">
        <f>H12*H13*H14</f>
        <v>1.08</v>
      </c>
    </row>
    <row r="16" spans="1:8" ht="12.75">
      <c r="A16" s="12"/>
      <c r="B16" s="12"/>
      <c r="C16" s="12"/>
      <c r="D16" s="12"/>
      <c r="E16" s="12"/>
      <c r="F16" s="12"/>
      <c r="G16" s="1"/>
      <c r="H16" s="12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11" ht="12.75">
      <c r="A18" s="13" t="s">
        <v>6</v>
      </c>
      <c r="B18" s="14">
        <v>1198480.15</v>
      </c>
      <c r="C18" s="14">
        <v>877677.99</v>
      </c>
      <c r="D18" s="14">
        <v>1320659.83</v>
      </c>
      <c r="E18" s="14">
        <v>1387238.56</v>
      </c>
      <c r="F18" s="14">
        <v>1498230</v>
      </c>
      <c r="G18" s="14">
        <v>1618100</v>
      </c>
      <c r="H18" s="14">
        <v>1747550</v>
      </c>
      <c r="I18" s="27"/>
      <c r="J18" s="27"/>
      <c r="K18" s="27"/>
    </row>
    <row r="19" spans="1:11" ht="12.75">
      <c r="A19" s="13" t="s">
        <v>7</v>
      </c>
      <c r="B19" s="14">
        <v>909346.63</v>
      </c>
      <c r="C19" s="14">
        <v>1288175.93</v>
      </c>
      <c r="D19" s="14">
        <v>1139414.25</v>
      </c>
      <c r="E19" s="14">
        <v>1069304.72</v>
      </c>
      <c r="F19" s="14">
        <v>1154850</v>
      </c>
      <c r="G19" s="14">
        <v>1247300</v>
      </c>
      <c r="H19" s="14">
        <v>1347100</v>
      </c>
      <c r="I19" s="27"/>
      <c r="J19" s="27"/>
      <c r="K19" s="27"/>
    </row>
    <row r="20" spans="1:11" ht="12.75">
      <c r="A20" s="13" t="s">
        <v>8</v>
      </c>
      <c r="B20" s="14">
        <v>1095117.21</v>
      </c>
      <c r="C20" s="14">
        <v>1266260.94</v>
      </c>
      <c r="D20" s="14">
        <v>1557088.15</v>
      </c>
      <c r="E20" s="14">
        <v>1225254.96</v>
      </c>
      <c r="F20" s="14">
        <v>1323300</v>
      </c>
      <c r="G20" s="14">
        <v>1429200</v>
      </c>
      <c r="H20" s="14">
        <v>1543500</v>
      </c>
      <c r="I20" s="27"/>
      <c r="J20" s="27"/>
      <c r="K20" s="27"/>
    </row>
    <row r="21" spans="1:11" ht="12.75">
      <c r="A21" s="13" t="s">
        <v>9</v>
      </c>
      <c r="B21" s="14">
        <v>1295312.51</v>
      </c>
      <c r="C21" s="14">
        <v>1679608.36</v>
      </c>
      <c r="D21" s="14">
        <v>1476612.55</v>
      </c>
      <c r="E21" s="14">
        <v>1658980</v>
      </c>
      <c r="F21" s="14">
        <v>1791700</v>
      </c>
      <c r="G21" s="14">
        <v>1935000</v>
      </c>
      <c r="H21" s="14">
        <v>2089800.0000000002</v>
      </c>
      <c r="I21" s="27"/>
      <c r="J21" s="27"/>
      <c r="K21" s="27"/>
    </row>
    <row r="22" spans="1:11" ht="12.75">
      <c r="A22" s="13" t="s">
        <v>10</v>
      </c>
      <c r="B22" s="14">
        <v>1119413.85</v>
      </c>
      <c r="C22" s="14">
        <v>1249679.49</v>
      </c>
      <c r="D22" s="14">
        <v>1312090.71</v>
      </c>
      <c r="E22" s="14">
        <v>1474140</v>
      </c>
      <c r="F22" s="14">
        <v>1592070</v>
      </c>
      <c r="G22" s="14">
        <v>1719500</v>
      </c>
      <c r="H22" s="14">
        <v>1857060.0000000002</v>
      </c>
      <c r="I22" s="27"/>
      <c r="J22" s="27"/>
      <c r="K22" s="27"/>
    </row>
    <row r="23" spans="1:11" ht="12.75">
      <c r="A23" s="13" t="s">
        <v>11</v>
      </c>
      <c r="B23" s="14">
        <v>1293434.01</v>
      </c>
      <c r="C23" s="14">
        <v>1344018.93</v>
      </c>
      <c r="D23" s="14">
        <v>1501518.87</v>
      </c>
      <c r="E23" s="14">
        <v>1686950</v>
      </c>
      <c r="F23" s="14">
        <v>1821900</v>
      </c>
      <c r="G23" s="14">
        <v>1967650</v>
      </c>
      <c r="H23" s="14">
        <v>2125060</v>
      </c>
      <c r="I23" s="27"/>
      <c r="J23" s="27"/>
      <c r="K23" s="27"/>
    </row>
    <row r="24" spans="1:11" ht="12.75">
      <c r="A24" s="13" t="s">
        <v>12</v>
      </c>
      <c r="B24" s="14">
        <v>1632766.27</v>
      </c>
      <c r="C24" s="14">
        <v>1327397.55</v>
      </c>
      <c r="D24" s="14">
        <v>1227326.87</v>
      </c>
      <c r="E24" s="14">
        <v>1378900</v>
      </c>
      <c r="F24" s="14">
        <v>1489200</v>
      </c>
      <c r="G24" s="14">
        <v>1608350</v>
      </c>
      <c r="H24" s="14">
        <v>1737000</v>
      </c>
      <c r="I24" s="27"/>
      <c r="J24" s="27"/>
      <c r="K24" s="27"/>
    </row>
    <row r="25" spans="1:11" ht="12.75">
      <c r="A25" s="13" t="s">
        <v>13</v>
      </c>
      <c r="B25" s="14">
        <v>1062828.51</v>
      </c>
      <c r="C25" s="14">
        <v>1592869.27</v>
      </c>
      <c r="D25" s="14">
        <v>1730362.82</v>
      </c>
      <c r="E25" s="14">
        <v>1944060</v>
      </c>
      <c r="F25" s="14">
        <v>2099600</v>
      </c>
      <c r="G25" s="14">
        <v>2267600</v>
      </c>
      <c r="H25" s="14">
        <v>2449000</v>
      </c>
      <c r="I25" s="27"/>
      <c r="J25" s="27"/>
      <c r="K25" s="27"/>
    </row>
    <row r="26" spans="1:11" ht="12.75">
      <c r="A26" s="13" t="s">
        <v>14</v>
      </c>
      <c r="B26" s="14">
        <v>1114818.54</v>
      </c>
      <c r="C26" s="14">
        <v>1578055.29</v>
      </c>
      <c r="D26" s="14">
        <v>1967826.75</v>
      </c>
      <c r="E26" s="14">
        <v>2210850</v>
      </c>
      <c r="F26" s="14">
        <v>2387700</v>
      </c>
      <c r="G26" s="14">
        <v>2578700</v>
      </c>
      <c r="H26" s="14">
        <v>2785000</v>
      </c>
      <c r="I26" s="27"/>
      <c r="J26" s="27"/>
      <c r="K26" s="27"/>
    </row>
    <row r="27" spans="1:11" ht="12.75">
      <c r="A27" s="13" t="s">
        <v>15</v>
      </c>
      <c r="B27" s="14">
        <v>896523.95</v>
      </c>
      <c r="C27" s="14">
        <v>1482393.09</v>
      </c>
      <c r="D27" s="14">
        <v>1054546.42</v>
      </c>
      <c r="E27" s="14">
        <v>1184780</v>
      </c>
      <c r="F27" s="14">
        <v>1279600</v>
      </c>
      <c r="G27" s="14">
        <v>1382000</v>
      </c>
      <c r="H27" s="14">
        <v>1492560</v>
      </c>
      <c r="I27" s="27"/>
      <c r="J27" s="27"/>
      <c r="K27" s="27"/>
    </row>
    <row r="28" spans="1:11" ht="12.75">
      <c r="A28" s="13" t="s">
        <v>16</v>
      </c>
      <c r="B28" s="14">
        <v>1282002.41</v>
      </c>
      <c r="C28" s="14">
        <v>1600058.13</v>
      </c>
      <c r="D28" s="14">
        <v>1568728.01</v>
      </c>
      <c r="E28" s="14">
        <v>1762460</v>
      </c>
      <c r="F28" s="14">
        <v>1903450</v>
      </c>
      <c r="G28" s="14">
        <v>2055800</v>
      </c>
      <c r="H28" s="14">
        <v>2220270</v>
      </c>
      <c r="I28" s="27"/>
      <c r="J28" s="27"/>
      <c r="K28" s="27"/>
    </row>
    <row r="29" spans="1:11" ht="12.75">
      <c r="A29" s="13" t="s">
        <v>17</v>
      </c>
      <c r="B29" s="14">
        <v>1254189.85</v>
      </c>
      <c r="C29" s="14">
        <v>1771235.01</v>
      </c>
      <c r="D29" s="14">
        <v>1725190.5</v>
      </c>
      <c r="E29" s="14">
        <f>1938250+31.76</f>
        <v>1938281.76</v>
      </c>
      <c r="F29" s="14">
        <v>2093400</v>
      </c>
      <c r="G29" s="14">
        <v>2260800</v>
      </c>
      <c r="H29" s="14">
        <v>2441700</v>
      </c>
      <c r="I29" s="27"/>
      <c r="J29" s="27"/>
      <c r="K29" s="27"/>
    </row>
    <row r="30" spans="1:8" ht="12.75">
      <c r="A30" s="13" t="s">
        <v>18</v>
      </c>
      <c r="B30" s="15">
        <f aca="true" t="shared" si="0" ref="B30:H30">SUM(B18:B29)</f>
        <v>14154233.889999999</v>
      </c>
      <c r="C30" s="15">
        <f t="shared" si="0"/>
        <v>17057429.98</v>
      </c>
      <c r="D30" s="15">
        <f t="shared" si="0"/>
        <v>17581365.73</v>
      </c>
      <c r="E30" s="15">
        <f t="shared" si="0"/>
        <v>18921200.000000004</v>
      </c>
      <c r="F30" s="15">
        <f t="shared" si="0"/>
        <v>20435000</v>
      </c>
      <c r="G30" s="15">
        <f t="shared" si="0"/>
        <v>22070000</v>
      </c>
      <c r="H30" s="15">
        <f t="shared" si="0"/>
        <v>23835600</v>
      </c>
    </row>
    <row r="31" spans="1:8" ht="16.5" customHeight="1">
      <c r="A31" s="1"/>
      <c r="B31" s="1"/>
      <c r="C31" s="1"/>
      <c r="D31" s="1"/>
      <c r="E31" s="31"/>
      <c r="F31" s="1"/>
      <c r="G31" s="1"/>
      <c r="H31" s="1"/>
    </row>
    <row r="32" spans="1:8" s="21" customFormat="1" ht="11.25">
      <c r="A32" s="20" t="s">
        <v>19</v>
      </c>
      <c r="F32" s="22"/>
      <c r="G32" s="22"/>
      <c r="H32" s="22"/>
    </row>
    <row r="33" spans="1:8" s="21" customFormat="1" ht="21.75" customHeight="1">
      <c r="A33" s="39" t="s">
        <v>47</v>
      </c>
      <c r="B33" s="39"/>
      <c r="C33" s="39"/>
      <c r="D33" s="39"/>
      <c r="E33" s="39"/>
      <c r="F33" s="39"/>
      <c r="G33" s="39"/>
      <c r="H33" s="39"/>
    </row>
    <row r="34" spans="1:8" s="21" customFormat="1" ht="15" customHeight="1">
      <c r="A34" s="33" t="s">
        <v>49</v>
      </c>
      <c r="B34" s="33"/>
      <c r="C34" s="33"/>
      <c r="D34" s="33"/>
      <c r="E34" s="33"/>
      <c r="F34" s="33"/>
      <c r="G34" s="33"/>
      <c r="H34" s="33"/>
    </row>
    <row r="35" spans="1:8" s="21" customFormat="1" ht="15" customHeight="1">
      <c r="A35" s="33" t="s">
        <v>36</v>
      </c>
      <c r="B35" s="33"/>
      <c r="C35" s="33"/>
      <c r="D35" s="33"/>
      <c r="E35" s="33"/>
      <c r="F35" s="33"/>
      <c r="G35" s="33"/>
      <c r="H35" s="33"/>
    </row>
    <row r="36" spans="1:8" ht="12.75">
      <c r="A36" s="16"/>
      <c r="B36" s="17"/>
      <c r="C36" s="17"/>
      <c r="D36" s="17"/>
      <c r="E36" s="17"/>
      <c r="F36" s="28"/>
      <c r="G36" s="17"/>
      <c r="H36" s="17"/>
    </row>
    <row r="37" spans="1:8" ht="12.75">
      <c r="A37" s="16"/>
      <c r="B37" s="1"/>
      <c r="C37" s="1"/>
      <c r="D37" s="1"/>
      <c r="E37" s="1"/>
      <c r="F37" s="1"/>
      <c r="G37" s="1"/>
      <c r="H37" s="1"/>
    </row>
  </sheetData>
  <sheetProtection/>
  <mergeCells count="17">
    <mergeCell ref="A15:E15"/>
    <mergeCell ref="A33:H33"/>
    <mergeCell ref="A35:H35"/>
    <mergeCell ref="A34:H34"/>
    <mergeCell ref="B11:E11"/>
    <mergeCell ref="A6:H6"/>
    <mergeCell ref="A7:H7"/>
    <mergeCell ref="A8:H8"/>
    <mergeCell ref="A9:H9"/>
    <mergeCell ref="A12:E12"/>
    <mergeCell ref="B2:D2"/>
    <mergeCell ref="B3:D3"/>
    <mergeCell ref="B4:D4"/>
    <mergeCell ref="A10:H10"/>
    <mergeCell ref="A5:H5"/>
    <mergeCell ref="A14:E14"/>
    <mergeCell ref="A13:E13"/>
  </mergeCells>
  <printOptions horizontalCentered="1"/>
  <pageMargins left="0.33" right="0.33" top="0.7875" bottom="0.7875" header="0.5118055555555556" footer="0.511805555555555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4.00390625" style="0" customWidth="1"/>
    <col min="2" max="8" width="14.28125" style="0" customWidth="1"/>
  </cols>
  <sheetData>
    <row r="1" spans="2:11" ht="15">
      <c r="B1" s="3"/>
      <c r="C1" s="3"/>
      <c r="D1" s="3"/>
      <c r="E1" s="2"/>
      <c r="F1" s="2"/>
      <c r="G1" s="2"/>
      <c r="H1" s="2"/>
      <c r="I1" s="7"/>
      <c r="J1" s="7"/>
      <c r="K1" s="7"/>
    </row>
    <row r="2" spans="2:11" ht="15.75">
      <c r="B2" s="34" t="s">
        <v>0</v>
      </c>
      <c r="C2" s="34"/>
      <c r="D2" s="34"/>
      <c r="E2" s="2"/>
      <c r="F2" s="2"/>
      <c r="G2" s="2"/>
      <c r="H2" s="2"/>
      <c r="I2" s="7"/>
      <c r="J2" s="7"/>
      <c r="K2" s="7"/>
    </row>
    <row r="3" spans="2:11" ht="15">
      <c r="B3" s="34" t="s">
        <v>1</v>
      </c>
      <c r="C3" s="34"/>
      <c r="D3" s="34"/>
      <c r="E3" s="5"/>
      <c r="F3" s="5"/>
      <c r="G3" s="5"/>
      <c r="H3" s="5"/>
      <c r="I3" s="7"/>
      <c r="J3" s="7"/>
      <c r="K3" s="7"/>
    </row>
    <row r="4" spans="2:11" ht="15.75">
      <c r="B4" s="35"/>
      <c r="C4" s="35"/>
      <c r="D4" s="35"/>
      <c r="E4" s="18"/>
      <c r="F4" s="18"/>
      <c r="G4" s="18"/>
      <c r="H4" s="18"/>
      <c r="I4" s="7"/>
      <c r="J4" s="7"/>
      <c r="K4" s="7"/>
    </row>
    <row r="5" spans="1:8" s="1" customFormat="1" ht="20.25" customHeight="1" hidden="1">
      <c r="A5" s="38" t="s">
        <v>37</v>
      </c>
      <c r="B5" s="38"/>
      <c r="C5" s="38"/>
      <c r="D5" s="38"/>
      <c r="E5" s="38"/>
      <c r="F5" s="38"/>
      <c r="G5" s="38"/>
      <c r="H5" s="38"/>
    </row>
    <row r="6" spans="1:8" s="1" customFormat="1" ht="12.75" customHeight="1">
      <c r="A6" s="38"/>
      <c r="B6" s="38"/>
      <c r="C6" s="38"/>
      <c r="D6" s="38"/>
      <c r="E6" s="38"/>
      <c r="F6" s="38"/>
      <c r="G6" s="38"/>
      <c r="H6" s="38"/>
    </row>
    <row r="7" spans="1:8" s="1" customFormat="1" ht="12">
      <c r="A7" s="40" t="s">
        <v>2</v>
      </c>
      <c r="B7" s="40"/>
      <c r="C7" s="40"/>
      <c r="D7" s="40"/>
      <c r="E7" s="40"/>
      <c r="F7" s="40"/>
      <c r="G7" s="40"/>
      <c r="H7" s="40"/>
    </row>
    <row r="8" spans="1:8" s="1" customFormat="1" ht="12">
      <c r="A8" s="40" t="s">
        <v>3</v>
      </c>
      <c r="B8" s="40"/>
      <c r="C8" s="40"/>
      <c r="D8" s="40"/>
      <c r="E8" s="40"/>
      <c r="F8" s="40"/>
      <c r="G8" s="40"/>
      <c r="H8" s="40"/>
    </row>
    <row r="9" spans="1:8" s="1" customFormat="1" ht="15" customHeight="1">
      <c r="A9" s="38" t="s">
        <v>48</v>
      </c>
      <c r="B9" s="38"/>
      <c r="C9" s="38"/>
      <c r="D9" s="38"/>
      <c r="E9" s="38"/>
      <c r="F9" s="38"/>
      <c r="G9" s="38"/>
      <c r="H9" s="38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6" t="s">
        <v>40</v>
      </c>
      <c r="C11" s="36"/>
      <c r="D11" s="36"/>
      <c r="E11" s="36"/>
      <c r="F11" s="24">
        <v>2017</v>
      </c>
      <c r="G11" s="24">
        <v>2018</v>
      </c>
      <c r="H11" s="24">
        <v>2019</v>
      </c>
    </row>
    <row r="12" spans="1:8" ht="12.75">
      <c r="A12" s="36" t="s">
        <v>25</v>
      </c>
      <c r="B12" s="36"/>
      <c r="C12" s="36"/>
      <c r="D12" s="36"/>
      <c r="E12" s="36"/>
      <c r="F12" s="25">
        <v>1.08</v>
      </c>
      <c r="G12" s="25">
        <f>F12</f>
        <v>1.08</v>
      </c>
      <c r="H12" s="25">
        <v>1.08</v>
      </c>
    </row>
    <row r="13" spans="1:8" ht="12.75">
      <c r="A13" s="36" t="s">
        <v>26</v>
      </c>
      <c r="B13" s="36"/>
      <c r="C13" s="36"/>
      <c r="D13" s="36"/>
      <c r="E13" s="36"/>
      <c r="F13" s="25">
        <v>1.03</v>
      </c>
      <c r="G13" s="25">
        <f>F13</f>
        <v>1.03</v>
      </c>
      <c r="H13" s="25">
        <f>G13</f>
        <v>1.03</v>
      </c>
    </row>
    <row r="14" spans="1:8" ht="12.75">
      <c r="A14" s="37" t="s">
        <v>27</v>
      </c>
      <c r="B14" s="37"/>
      <c r="C14" s="37"/>
      <c r="D14" s="37"/>
      <c r="E14" s="37"/>
      <c r="F14" s="25">
        <v>1</v>
      </c>
      <c r="G14" s="25">
        <v>1</v>
      </c>
      <c r="H14" s="25">
        <v>1</v>
      </c>
    </row>
    <row r="15" spans="1:8" ht="12.75">
      <c r="A15" s="36" t="s">
        <v>28</v>
      </c>
      <c r="B15" s="36"/>
      <c r="C15" s="36"/>
      <c r="D15" s="36"/>
      <c r="E15" s="36"/>
      <c r="F15" s="11">
        <f>F12*F13*F14</f>
        <v>1.1124</v>
      </c>
      <c r="G15" s="11">
        <f>G12*G13*G14</f>
        <v>1.1124</v>
      </c>
      <c r="H15" s="11">
        <f>H12*H13*H14</f>
        <v>1.1124</v>
      </c>
    </row>
    <row r="16" spans="1:8" ht="12.75">
      <c r="A16" s="12"/>
      <c r="B16" s="12"/>
      <c r="C16" s="12"/>
      <c r="D16" s="12"/>
      <c r="E16" s="12"/>
      <c r="F16" s="12"/>
      <c r="G16" s="1"/>
      <c r="H16" s="12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3432786.44</v>
      </c>
      <c r="C18" s="14">
        <v>4402542.86</v>
      </c>
      <c r="D18" s="14">
        <v>4766905.6</v>
      </c>
      <c r="E18" s="14">
        <v>4617891.23</v>
      </c>
      <c r="F18" s="14">
        <v>5136940</v>
      </c>
      <c r="G18" s="14">
        <v>5714330</v>
      </c>
      <c r="H18" s="14">
        <v>6356620</v>
      </c>
    </row>
    <row r="19" spans="1:8" ht="12.75">
      <c r="A19" s="13" t="s">
        <v>7</v>
      </c>
      <c r="B19" s="14">
        <v>3272023.88</v>
      </c>
      <c r="C19" s="14">
        <v>3654881.24</v>
      </c>
      <c r="D19" s="14">
        <v>3568026.99</v>
      </c>
      <c r="E19" s="14">
        <v>4825559.9</v>
      </c>
      <c r="F19" s="14">
        <v>5367950</v>
      </c>
      <c r="G19" s="14">
        <v>5971300</v>
      </c>
      <c r="H19" s="14">
        <v>6642470</v>
      </c>
    </row>
    <row r="20" spans="1:8" ht="12.75">
      <c r="A20" s="13" t="s">
        <v>8</v>
      </c>
      <c r="B20" s="14">
        <v>2842374.96</v>
      </c>
      <c r="C20" s="14">
        <v>3453701.72</v>
      </c>
      <c r="D20" s="14">
        <v>4208713.24</v>
      </c>
      <c r="E20" s="14">
        <v>4304538.73</v>
      </c>
      <c r="F20" s="14">
        <v>4788370</v>
      </c>
      <c r="G20" s="14">
        <v>5326580</v>
      </c>
      <c r="H20" s="14">
        <v>5925280</v>
      </c>
    </row>
    <row r="21" spans="1:8" ht="12.75">
      <c r="A21" s="13" t="s">
        <v>9</v>
      </c>
      <c r="B21" s="14">
        <v>3508480.97</v>
      </c>
      <c r="C21" s="14">
        <v>3852202.64</v>
      </c>
      <c r="D21" s="14">
        <v>4282155.58</v>
      </c>
      <c r="E21" s="14">
        <v>4719360</v>
      </c>
      <c r="F21" s="14">
        <v>5249820</v>
      </c>
      <c r="G21" s="14">
        <v>5839740</v>
      </c>
      <c r="H21" s="14">
        <v>6496170</v>
      </c>
    </row>
    <row r="22" spans="1:8" ht="12.75">
      <c r="A22" s="13" t="s">
        <v>10</v>
      </c>
      <c r="B22" s="14">
        <v>3503125.58</v>
      </c>
      <c r="C22" s="14">
        <v>3833635.88</v>
      </c>
      <c r="D22" s="14">
        <v>4153984.58</v>
      </c>
      <c r="E22" s="14">
        <v>4578100</v>
      </c>
      <c r="F22" s="14">
        <v>5092680</v>
      </c>
      <c r="G22" s="14">
        <v>5665100</v>
      </c>
      <c r="H22" s="14">
        <v>6301850</v>
      </c>
    </row>
    <row r="23" spans="1:8" ht="12.75">
      <c r="A23" s="13" t="s">
        <v>11</v>
      </c>
      <c r="B23" s="14">
        <v>3331006.83</v>
      </c>
      <c r="C23" s="14">
        <v>4171966.4</v>
      </c>
      <c r="D23" s="14">
        <v>4660029.56</v>
      </c>
      <c r="E23" s="14">
        <v>5135820</v>
      </c>
      <c r="F23" s="14">
        <v>5713080</v>
      </c>
      <c r="G23" s="14">
        <v>6355230</v>
      </c>
      <c r="H23" s="14">
        <v>7069550</v>
      </c>
    </row>
    <row r="24" spans="1:8" ht="12.75">
      <c r="A24" s="13" t="s">
        <v>12</v>
      </c>
      <c r="B24" s="14">
        <v>3694715.58</v>
      </c>
      <c r="C24" s="14">
        <v>4004484.98</v>
      </c>
      <c r="D24" s="14">
        <v>4863557.41</v>
      </c>
      <c r="E24" s="14">
        <v>5360130</v>
      </c>
      <c r="F24" s="14">
        <v>5962600</v>
      </c>
      <c r="G24" s="14">
        <v>6632800</v>
      </c>
      <c r="H24" s="14">
        <v>7378330</v>
      </c>
    </row>
    <row r="25" spans="1:8" ht="12.75">
      <c r="A25" s="13" t="s">
        <v>13</v>
      </c>
      <c r="B25" s="14">
        <v>3757838.7</v>
      </c>
      <c r="C25" s="14">
        <v>3800968.12</v>
      </c>
      <c r="D25" s="14">
        <v>4879690.47</v>
      </c>
      <c r="E25" s="14">
        <v>5377900</v>
      </c>
      <c r="F25" s="14">
        <v>5982370</v>
      </c>
      <c r="G25" s="14">
        <v>6654780</v>
      </c>
      <c r="H25" s="14">
        <v>7402780</v>
      </c>
    </row>
    <row r="26" spans="1:8" ht="12.75">
      <c r="A26" s="13" t="s">
        <v>14</v>
      </c>
      <c r="B26" s="14">
        <v>3793292.77</v>
      </c>
      <c r="C26" s="14">
        <v>7785846.27</v>
      </c>
      <c r="D26" s="14">
        <v>4693497.66</v>
      </c>
      <c r="E26" s="14">
        <v>5172700</v>
      </c>
      <c r="F26" s="14">
        <v>5754110</v>
      </c>
      <c r="G26" s="14">
        <v>6400870</v>
      </c>
      <c r="H26" s="14">
        <v>7120330</v>
      </c>
    </row>
    <row r="27" spans="1:8" ht="12.75">
      <c r="A27" s="13" t="s">
        <v>15</v>
      </c>
      <c r="B27" s="14">
        <v>3795583.39</v>
      </c>
      <c r="C27" s="14">
        <v>4455371.99</v>
      </c>
      <c r="D27" s="14">
        <v>5118793.95</v>
      </c>
      <c r="E27" s="14">
        <v>5641420</v>
      </c>
      <c r="F27" s="14">
        <v>6275510</v>
      </c>
      <c r="G27" s="14">
        <v>6980870</v>
      </c>
      <c r="H27" s="14">
        <v>7765520</v>
      </c>
    </row>
    <row r="28" spans="1:8" ht="12.75">
      <c r="A28" s="13" t="s">
        <v>16</v>
      </c>
      <c r="B28" s="14">
        <v>4180781.17</v>
      </c>
      <c r="C28" s="14">
        <v>4541199.71</v>
      </c>
      <c r="D28" s="14">
        <v>4672824.86</v>
      </c>
      <c r="E28" s="14">
        <v>5149920</v>
      </c>
      <c r="F28" s="14">
        <v>5728770</v>
      </c>
      <c r="G28" s="14">
        <v>6372680</v>
      </c>
      <c r="H28" s="14">
        <v>7088970</v>
      </c>
    </row>
    <row r="29" spans="1:8" ht="12.75">
      <c r="A29" s="13" t="s">
        <v>17</v>
      </c>
      <c r="B29" s="14">
        <v>5604428.23</v>
      </c>
      <c r="C29" s="14">
        <v>5036374.05</v>
      </c>
      <c r="D29" s="14">
        <v>4183015.15</v>
      </c>
      <c r="E29" s="14">
        <f>4610100-39.86</f>
        <v>4610060.14</v>
      </c>
      <c r="F29" s="14">
        <v>5128300</v>
      </c>
      <c r="G29" s="14">
        <v>5704720</v>
      </c>
      <c r="H29" s="14">
        <v>6345930</v>
      </c>
    </row>
    <row r="30" spans="1:8" ht="12.75">
      <c r="A30" s="13" t="s">
        <v>18</v>
      </c>
      <c r="B30" s="15">
        <f aca="true" t="shared" si="0" ref="B30:H30">SUM(B18:B29)</f>
        <v>44716438.5</v>
      </c>
      <c r="C30" s="15">
        <f t="shared" si="0"/>
        <v>52993175.86</v>
      </c>
      <c r="D30" s="15">
        <f t="shared" si="0"/>
        <v>54051195.050000004</v>
      </c>
      <c r="E30" s="15">
        <f t="shared" si="0"/>
        <v>59493400</v>
      </c>
      <c r="F30" s="15">
        <f t="shared" si="0"/>
        <v>66180500</v>
      </c>
      <c r="G30" s="15">
        <f t="shared" si="0"/>
        <v>73619000</v>
      </c>
      <c r="H30" s="15">
        <f t="shared" si="0"/>
        <v>81893800</v>
      </c>
    </row>
    <row r="31" spans="1:8" ht="15" customHeight="1">
      <c r="A31" s="1"/>
      <c r="B31" s="1"/>
      <c r="C31" s="1"/>
      <c r="D31" s="1"/>
      <c r="E31" s="31"/>
      <c r="F31" s="1"/>
      <c r="G31" s="1"/>
      <c r="H31" s="1"/>
    </row>
    <row r="32" spans="1:8" s="21" customFormat="1" ht="11.25">
      <c r="A32" s="20" t="s">
        <v>19</v>
      </c>
      <c r="F32" s="22"/>
      <c r="G32" s="22"/>
      <c r="H32" s="22"/>
    </row>
    <row r="33" spans="1:8" s="21" customFormat="1" ht="21.75" customHeight="1">
      <c r="A33" s="39" t="s">
        <v>47</v>
      </c>
      <c r="B33" s="39"/>
      <c r="C33" s="39"/>
      <c r="D33" s="39"/>
      <c r="E33" s="39"/>
      <c r="F33" s="39"/>
      <c r="G33" s="39"/>
      <c r="H33" s="39"/>
    </row>
    <row r="34" spans="1:8" s="21" customFormat="1" ht="11.25">
      <c r="A34" s="33" t="s">
        <v>50</v>
      </c>
      <c r="B34" s="33"/>
      <c r="C34" s="33"/>
      <c r="D34" s="33"/>
      <c r="E34" s="33"/>
      <c r="F34" s="33"/>
      <c r="G34" s="33"/>
      <c r="H34" s="33"/>
    </row>
    <row r="35" spans="1:8" ht="12.75">
      <c r="A35" s="33" t="s">
        <v>36</v>
      </c>
      <c r="B35" s="33"/>
      <c r="C35" s="33"/>
      <c r="D35" s="33"/>
      <c r="E35" s="33"/>
      <c r="F35" s="33"/>
      <c r="G35" s="33"/>
      <c r="H35" s="33"/>
    </row>
    <row r="37" ht="12.75">
      <c r="F37" s="23"/>
    </row>
  </sheetData>
  <sheetProtection/>
  <mergeCells count="16">
    <mergeCell ref="A5:H5"/>
    <mergeCell ref="A6:H6"/>
    <mergeCell ref="A7:H7"/>
    <mergeCell ref="A8:H8"/>
    <mergeCell ref="A9:H9"/>
    <mergeCell ref="A14:E14"/>
    <mergeCell ref="A35:H35"/>
    <mergeCell ref="B2:D2"/>
    <mergeCell ref="B3:D3"/>
    <mergeCell ref="B4:D4"/>
    <mergeCell ref="A13:E13"/>
    <mergeCell ref="A15:E15"/>
    <mergeCell ref="B11:E11"/>
    <mergeCell ref="A12:E12"/>
    <mergeCell ref="A33:H33"/>
    <mergeCell ref="A34:H34"/>
  </mergeCells>
  <printOptions horizontalCentered="1"/>
  <pageMargins left="0.31" right="0.27" top="0.7875" bottom="0.7875" header="0.5118055555555556" footer="0.511805555555555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4.8515625" style="0" customWidth="1"/>
    <col min="2" max="8" width="14.28125" style="0" customWidth="1"/>
    <col min="9" max="9" width="11.7109375" style="0" bestFit="1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8"/>
      <c r="J1" s="8"/>
    </row>
    <row r="2" spans="1:10" ht="15.75">
      <c r="A2" s="2"/>
      <c r="B2" s="34" t="s">
        <v>0</v>
      </c>
      <c r="C2" s="34"/>
      <c r="D2" s="34"/>
      <c r="E2" s="2"/>
      <c r="F2" s="2"/>
      <c r="G2" s="2"/>
      <c r="H2" s="2"/>
      <c r="I2" s="8"/>
      <c r="J2" s="8"/>
    </row>
    <row r="3" spans="1:10" ht="15">
      <c r="A3" s="5"/>
      <c r="B3" s="34" t="s">
        <v>1</v>
      </c>
      <c r="C3" s="34"/>
      <c r="D3" s="34"/>
      <c r="E3" s="5"/>
      <c r="F3" s="5"/>
      <c r="G3" s="5"/>
      <c r="H3" s="5"/>
      <c r="I3" s="8"/>
      <c r="J3" s="8"/>
    </row>
    <row r="4" spans="1:10" ht="15.75">
      <c r="A4" s="18"/>
      <c r="B4" s="35"/>
      <c r="C4" s="35"/>
      <c r="D4" s="35"/>
      <c r="E4" s="18"/>
      <c r="F4" s="18"/>
      <c r="G4" s="18"/>
      <c r="H4" s="18"/>
      <c r="I4" s="8"/>
      <c r="J4" s="8"/>
    </row>
    <row r="5" spans="1:8" s="1" customFormat="1" ht="20.25" customHeight="1" hidden="1">
      <c r="A5" s="38" t="s">
        <v>37</v>
      </c>
      <c r="B5" s="38"/>
      <c r="C5" s="38"/>
      <c r="D5" s="38"/>
      <c r="E5" s="38"/>
      <c r="F5" s="38"/>
      <c r="G5" s="38"/>
      <c r="H5" s="38"/>
    </row>
    <row r="6" spans="1:8" s="1" customFormat="1" ht="12.75" customHeight="1">
      <c r="A6" s="38"/>
      <c r="B6" s="38"/>
      <c r="C6" s="38"/>
      <c r="D6" s="38"/>
      <c r="E6" s="38"/>
      <c r="F6" s="38"/>
      <c r="G6" s="38"/>
      <c r="H6" s="38"/>
    </row>
    <row r="7" spans="1:8" s="1" customFormat="1" ht="12">
      <c r="A7" s="40" t="s">
        <v>2</v>
      </c>
      <c r="B7" s="40"/>
      <c r="C7" s="40"/>
      <c r="D7" s="40"/>
      <c r="E7" s="40"/>
      <c r="F7" s="40"/>
      <c r="G7" s="40"/>
      <c r="H7" s="40"/>
    </row>
    <row r="8" spans="1:8" s="1" customFormat="1" ht="12">
      <c r="A8" s="40" t="s">
        <v>3</v>
      </c>
      <c r="B8" s="40"/>
      <c r="C8" s="40"/>
      <c r="D8" s="40"/>
      <c r="E8" s="40"/>
      <c r="F8" s="40"/>
      <c r="G8" s="40"/>
      <c r="H8" s="40"/>
    </row>
    <row r="9" spans="1:8" s="1" customFormat="1" ht="15" customHeight="1">
      <c r="A9" s="38" t="s">
        <v>48</v>
      </c>
      <c r="B9" s="38"/>
      <c r="C9" s="38"/>
      <c r="D9" s="38"/>
      <c r="E9" s="38"/>
      <c r="F9" s="38"/>
      <c r="G9" s="38"/>
      <c r="H9" s="38"/>
    </row>
    <row r="10" spans="1:10" ht="15">
      <c r="A10" s="38"/>
      <c r="B10" s="38"/>
      <c r="C10" s="38"/>
      <c r="D10" s="38"/>
      <c r="E10" s="38"/>
      <c r="F10" s="38"/>
      <c r="G10" s="38"/>
      <c r="H10" s="38"/>
      <c r="I10" s="8"/>
      <c r="J10" s="8"/>
    </row>
    <row r="11" spans="1:8" ht="12.75">
      <c r="A11" s="9" t="s">
        <v>4</v>
      </c>
      <c r="B11" s="36" t="s">
        <v>41</v>
      </c>
      <c r="C11" s="36"/>
      <c r="D11" s="36"/>
      <c r="E11" s="36"/>
      <c r="F11" s="24">
        <v>2017</v>
      </c>
      <c r="G11" s="24">
        <v>2018</v>
      </c>
      <c r="H11" s="24">
        <v>2019</v>
      </c>
    </row>
    <row r="12" spans="1:8" ht="12.75">
      <c r="A12" s="36" t="s">
        <v>25</v>
      </c>
      <c r="B12" s="36"/>
      <c r="C12" s="36"/>
      <c r="D12" s="36"/>
      <c r="E12" s="36"/>
      <c r="F12" s="25">
        <v>1.08</v>
      </c>
      <c r="G12" s="25">
        <f>F12</f>
        <v>1.08</v>
      </c>
      <c r="H12" s="25">
        <f>G12</f>
        <v>1.08</v>
      </c>
    </row>
    <row r="13" spans="1:8" ht="12.75">
      <c r="A13" s="36" t="s">
        <v>29</v>
      </c>
      <c r="B13" s="36"/>
      <c r="C13" s="36"/>
      <c r="D13" s="36"/>
      <c r="E13" s="36"/>
      <c r="F13" s="25">
        <v>1</v>
      </c>
      <c r="G13" s="25">
        <v>1</v>
      </c>
      <c r="H13" s="25">
        <v>1</v>
      </c>
    </row>
    <row r="14" spans="1:8" ht="12.75">
      <c r="A14" s="37" t="s">
        <v>27</v>
      </c>
      <c r="B14" s="37"/>
      <c r="C14" s="37"/>
      <c r="D14" s="37"/>
      <c r="E14" s="37"/>
      <c r="F14" s="25">
        <v>1</v>
      </c>
      <c r="G14" s="25">
        <v>1</v>
      </c>
      <c r="H14" s="25">
        <v>1</v>
      </c>
    </row>
    <row r="15" spans="1:8" ht="12.75">
      <c r="A15" s="36" t="s">
        <v>28</v>
      </c>
      <c r="B15" s="36"/>
      <c r="C15" s="36"/>
      <c r="D15" s="36"/>
      <c r="E15" s="36"/>
      <c r="F15" s="11">
        <f>F12*F13*F14</f>
        <v>1.08</v>
      </c>
      <c r="G15" s="11">
        <f>G12*G13*G14</f>
        <v>1.08</v>
      </c>
      <c r="H15" s="11">
        <f>H12*H13*H14</f>
        <v>1.08</v>
      </c>
    </row>
    <row r="16" spans="1:8" ht="12.75">
      <c r="A16" s="12"/>
      <c r="B16" s="12"/>
      <c r="C16" s="12"/>
      <c r="D16" s="12"/>
      <c r="E16" s="12"/>
      <c r="F16" s="1"/>
      <c r="G16" s="12"/>
      <c r="H16" s="12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11" ht="12.75">
      <c r="A18" s="13" t="s">
        <v>6</v>
      </c>
      <c r="B18" s="14">
        <v>5228516.79</v>
      </c>
      <c r="C18" s="14">
        <v>5237593.28</v>
      </c>
      <c r="D18" s="14">
        <v>5641321.85</v>
      </c>
      <c r="E18" s="14">
        <v>5146021.83</v>
      </c>
      <c r="F18" s="14">
        <v>5557700</v>
      </c>
      <c r="G18" s="14">
        <v>6002320</v>
      </c>
      <c r="H18" s="14">
        <v>6482500</v>
      </c>
      <c r="I18" s="27"/>
      <c r="J18" s="27"/>
      <c r="K18" s="27"/>
    </row>
    <row r="19" spans="1:11" ht="12.75">
      <c r="A19" s="13" t="s">
        <v>7</v>
      </c>
      <c r="B19" s="14">
        <v>4473311.78</v>
      </c>
      <c r="C19" s="14">
        <v>5695009.46</v>
      </c>
      <c r="D19" s="14">
        <v>5146493.38</v>
      </c>
      <c r="E19" s="14">
        <v>5898073.96</v>
      </c>
      <c r="F19" s="14">
        <v>6369920</v>
      </c>
      <c r="G19" s="14">
        <v>6879500</v>
      </c>
      <c r="H19" s="14">
        <v>7429860.000000001</v>
      </c>
      <c r="I19" s="27"/>
      <c r="J19" s="27"/>
      <c r="K19" s="27"/>
    </row>
    <row r="20" spans="1:11" ht="12.75">
      <c r="A20" s="13" t="s">
        <v>8</v>
      </c>
      <c r="B20" s="14">
        <v>5053796.87</v>
      </c>
      <c r="C20" s="14">
        <v>5724741.15</v>
      </c>
      <c r="D20" s="14">
        <v>8615151.53</v>
      </c>
      <c r="E20" s="14">
        <v>8419311.99</v>
      </c>
      <c r="F20" s="14">
        <v>9092850</v>
      </c>
      <c r="G20" s="14">
        <v>9820280</v>
      </c>
      <c r="H20" s="14">
        <v>10605900</v>
      </c>
      <c r="I20" s="27"/>
      <c r="J20" s="27"/>
      <c r="K20" s="27"/>
    </row>
    <row r="21" spans="1:11" ht="12.75">
      <c r="A21" s="13" t="s">
        <v>9</v>
      </c>
      <c r="B21" s="14">
        <v>6480821.32</v>
      </c>
      <c r="C21" s="14">
        <v>7202003.94</v>
      </c>
      <c r="D21" s="14">
        <v>5337065.47</v>
      </c>
      <c r="E21" s="14">
        <v>7116985</v>
      </c>
      <c r="F21" s="14">
        <v>7686340</v>
      </c>
      <c r="G21" s="14">
        <v>8301250</v>
      </c>
      <c r="H21" s="14">
        <v>8965350</v>
      </c>
      <c r="I21" s="27"/>
      <c r="J21" s="27"/>
      <c r="K21" s="27"/>
    </row>
    <row r="22" spans="1:11" ht="12.75">
      <c r="A22" s="13" t="s">
        <v>10</v>
      </c>
      <c r="B22" s="14">
        <v>4902340.05</v>
      </c>
      <c r="C22" s="14">
        <v>5121647.85</v>
      </c>
      <c r="D22" s="14">
        <v>6280002.05</v>
      </c>
      <c r="E22" s="14">
        <v>9364815</v>
      </c>
      <c r="F22" s="14">
        <v>10114000</v>
      </c>
      <c r="G22" s="14">
        <v>10923120</v>
      </c>
      <c r="H22" s="14">
        <v>11796970</v>
      </c>
      <c r="I22" s="27"/>
      <c r="J22" s="27"/>
      <c r="K22" s="27"/>
    </row>
    <row r="23" spans="1:11" ht="12.75">
      <c r="A23" s="13" t="s">
        <v>11</v>
      </c>
      <c r="B23" s="14">
        <v>5398853.1</v>
      </c>
      <c r="C23" s="14">
        <v>4977030.95</v>
      </c>
      <c r="D23" s="14">
        <v>7518265.12</v>
      </c>
      <c r="E23" s="14">
        <v>5353083.75</v>
      </c>
      <c r="F23" s="14">
        <v>5781330</v>
      </c>
      <c r="G23" s="14">
        <v>6243840</v>
      </c>
      <c r="H23" s="14">
        <v>6743350</v>
      </c>
      <c r="I23" s="27"/>
      <c r="J23" s="27"/>
      <c r="K23" s="27"/>
    </row>
    <row r="24" spans="1:11" ht="12.75">
      <c r="A24" s="13" t="s">
        <v>12</v>
      </c>
      <c r="B24" s="14">
        <v>6475759.97</v>
      </c>
      <c r="C24" s="14">
        <v>7390953.9</v>
      </c>
      <c r="D24" s="14">
        <v>5343777.43</v>
      </c>
      <c r="E24" s="14">
        <v>6889680</v>
      </c>
      <c r="F24" s="14">
        <v>7440850</v>
      </c>
      <c r="G24" s="14">
        <v>8036120</v>
      </c>
      <c r="H24" s="14">
        <v>8679410</v>
      </c>
      <c r="I24" s="27"/>
      <c r="J24" s="27"/>
      <c r="K24" s="27"/>
    </row>
    <row r="25" spans="1:11" ht="12.75">
      <c r="A25" s="13" t="s">
        <v>13</v>
      </c>
      <c r="B25" s="14">
        <v>4989415.98</v>
      </c>
      <c r="C25" s="14">
        <v>5194180.79</v>
      </c>
      <c r="D25" s="14">
        <v>6103324.03</v>
      </c>
      <c r="E25" s="14">
        <v>8685608.75</v>
      </c>
      <c r="F25" s="14">
        <v>9380450</v>
      </c>
      <c r="G25" s="14">
        <f>10130880-380</f>
        <v>10130500</v>
      </c>
      <c r="H25" s="14">
        <v>10940940</v>
      </c>
      <c r="I25" s="27"/>
      <c r="J25" s="27"/>
      <c r="K25" s="27"/>
    </row>
    <row r="26" spans="1:11" ht="12.75">
      <c r="A26" s="13" t="s">
        <v>14</v>
      </c>
      <c r="B26" s="14">
        <v>4531950.78</v>
      </c>
      <c r="C26" s="14">
        <v>7540812.36</v>
      </c>
      <c r="D26" s="14">
        <v>8402836.59</v>
      </c>
      <c r="E26" s="14">
        <v>9260011.91</v>
      </c>
      <c r="F26" s="14">
        <v>10000800</v>
      </c>
      <c r="G26" s="14">
        <v>10800860</v>
      </c>
      <c r="H26" s="14">
        <v>11664930</v>
      </c>
      <c r="I26" s="27"/>
      <c r="J26" s="27"/>
      <c r="K26" s="27"/>
    </row>
    <row r="27" spans="1:11" ht="12.75">
      <c r="A27" s="13" t="s">
        <v>15</v>
      </c>
      <c r="B27" s="14">
        <v>7953458.62</v>
      </c>
      <c r="C27" s="14">
        <v>5688724.6</v>
      </c>
      <c r="D27" s="14">
        <v>5849913.57</v>
      </c>
      <c r="E27" s="14">
        <v>6447189.75</v>
      </c>
      <c r="F27" s="14">
        <v>6962960</v>
      </c>
      <c r="G27" s="14">
        <v>7519990</v>
      </c>
      <c r="H27" s="14">
        <v>8121590</v>
      </c>
      <c r="I27" s="27"/>
      <c r="J27" s="27"/>
      <c r="K27" s="27"/>
    </row>
    <row r="28" spans="1:11" ht="12.75">
      <c r="A28" s="13" t="s">
        <v>16</v>
      </c>
      <c r="B28" s="14">
        <v>5315797.99</v>
      </c>
      <c r="C28" s="14">
        <v>6652935.67</v>
      </c>
      <c r="D28" s="14">
        <v>5796277.68</v>
      </c>
      <c r="E28" s="14">
        <v>6388077.63</v>
      </c>
      <c r="F28" s="14">
        <v>6899120</v>
      </c>
      <c r="G28" s="14">
        <v>7451050</v>
      </c>
      <c r="H28" s="14">
        <v>8047130</v>
      </c>
      <c r="I28" s="27"/>
      <c r="J28" s="27"/>
      <c r="K28" s="27"/>
    </row>
    <row r="29" spans="1:11" ht="12.75">
      <c r="A29" s="13" t="s">
        <v>17</v>
      </c>
      <c r="B29" s="14">
        <v>7696472.27</v>
      </c>
      <c r="C29" s="14">
        <v>8762288.02</v>
      </c>
      <c r="D29" s="14">
        <v>10160729.91</v>
      </c>
      <c r="E29" s="14">
        <v>11198140.43</v>
      </c>
      <c r="F29" s="14">
        <f>12093990-310</f>
        <v>12093680</v>
      </c>
      <c r="G29" s="14">
        <v>13061170</v>
      </c>
      <c r="H29" s="14">
        <v>14106070</v>
      </c>
      <c r="I29" s="27"/>
      <c r="J29" s="27"/>
      <c r="K29" s="27"/>
    </row>
    <row r="30" spans="1:8" ht="12.75">
      <c r="A30" s="13" t="s">
        <v>18</v>
      </c>
      <c r="B30" s="15">
        <f aca="true" t="shared" si="0" ref="B30:H30">SUM(B18:B29)</f>
        <v>68500495.52</v>
      </c>
      <c r="C30" s="15">
        <f t="shared" si="0"/>
        <v>75187921.97</v>
      </c>
      <c r="D30" s="15">
        <f t="shared" si="0"/>
        <v>80195158.61</v>
      </c>
      <c r="E30" s="15">
        <f t="shared" si="0"/>
        <v>90167000</v>
      </c>
      <c r="F30" s="15">
        <f t="shared" si="0"/>
        <v>97380000</v>
      </c>
      <c r="G30" s="15">
        <f t="shared" si="0"/>
        <v>105170000</v>
      </c>
      <c r="H30" s="15">
        <f t="shared" si="0"/>
        <v>113584000</v>
      </c>
    </row>
    <row r="31" spans="1:8" ht="16.5" customHeight="1">
      <c r="A31" s="1"/>
      <c r="B31" s="1"/>
      <c r="C31" s="1"/>
      <c r="D31" s="1"/>
      <c r="E31" s="31"/>
      <c r="F31" s="31"/>
      <c r="G31" s="31"/>
      <c r="H31" s="31"/>
    </row>
    <row r="32" spans="1:8" s="21" customFormat="1" ht="12.75">
      <c r="A32" s="20" t="s">
        <v>19</v>
      </c>
      <c r="H32" s="32"/>
    </row>
    <row r="33" spans="1:8" s="21" customFormat="1" ht="22.5" customHeight="1">
      <c r="A33" s="39" t="s">
        <v>51</v>
      </c>
      <c r="B33" s="39"/>
      <c r="C33" s="39"/>
      <c r="D33" s="39"/>
      <c r="E33" s="39"/>
      <c r="F33" s="39"/>
      <c r="G33" s="39"/>
      <c r="H33" s="39"/>
    </row>
    <row r="34" spans="1:8" s="21" customFormat="1" ht="15" customHeight="1">
      <c r="A34" s="33" t="s">
        <v>49</v>
      </c>
      <c r="B34" s="33"/>
      <c r="C34" s="33"/>
      <c r="D34" s="33"/>
      <c r="E34" s="33"/>
      <c r="F34" s="33"/>
      <c r="G34" s="33"/>
      <c r="H34" s="33"/>
    </row>
    <row r="35" spans="1:8" s="21" customFormat="1" ht="15" customHeight="1">
      <c r="A35" s="33" t="s">
        <v>36</v>
      </c>
      <c r="B35" s="33"/>
      <c r="C35" s="33"/>
      <c r="D35" s="33"/>
      <c r="E35" s="33"/>
      <c r="F35" s="33"/>
      <c r="G35" s="33"/>
      <c r="H35" s="33"/>
    </row>
  </sheetData>
  <sheetProtection/>
  <mergeCells count="17">
    <mergeCell ref="A9:H9"/>
    <mergeCell ref="A15:E15"/>
    <mergeCell ref="A34:H34"/>
    <mergeCell ref="A33:H33"/>
    <mergeCell ref="B11:E11"/>
    <mergeCell ref="A12:E12"/>
    <mergeCell ref="A13:E13"/>
    <mergeCell ref="A35:H35"/>
    <mergeCell ref="A14:E14"/>
    <mergeCell ref="B2:D2"/>
    <mergeCell ref="B3:D3"/>
    <mergeCell ref="B4:D4"/>
    <mergeCell ref="A10:H10"/>
    <mergeCell ref="A5:H5"/>
    <mergeCell ref="A6:H6"/>
    <mergeCell ref="A7:H7"/>
    <mergeCell ref="A8:H8"/>
  </mergeCells>
  <printOptions horizontalCentered="1"/>
  <pageMargins left="0.2" right="0.33" top="0.7875" bottom="0.7875" header="0.5118055555555556" footer="0.511805555555555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14.0039062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4" t="s">
        <v>0</v>
      </c>
      <c r="C2" s="34"/>
      <c r="D2" s="34"/>
      <c r="E2" s="2"/>
      <c r="F2" s="2"/>
      <c r="G2" s="2"/>
      <c r="H2" s="2"/>
      <c r="I2" s="18"/>
      <c r="J2" s="18"/>
    </row>
    <row r="3" spans="1:10" ht="15">
      <c r="A3" s="5"/>
      <c r="B3" s="34" t="s">
        <v>1</v>
      </c>
      <c r="C3" s="34"/>
      <c r="D3" s="34"/>
      <c r="E3" s="5"/>
      <c r="F3" s="5"/>
      <c r="G3" s="5"/>
      <c r="H3" s="5"/>
      <c r="I3" s="18"/>
      <c r="J3" s="18"/>
    </row>
    <row r="4" spans="1:10" ht="15.75">
      <c r="A4" s="18"/>
      <c r="B4" s="35"/>
      <c r="C4" s="35"/>
      <c r="D4" s="35"/>
      <c r="E4" s="18"/>
      <c r="F4" s="18"/>
      <c r="G4" s="18"/>
      <c r="H4" s="18"/>
      <c r="I4" s="18"/>
      <c r="J4" s="18"/>
    </row>
    <row r="5" spans="1:8" s="1" customFormat="1" ht="20.25" customHeight="1" hidden="1">
      <c r="A5" s="38" t="s">
        <v>37</v>
      </c>
      <c r="B5" s="38"/>
      <c r="C5" s="38"/>
      <c r="D5" s="38"/>
      <c r="E5" s="38"/>
      <c r="F5" s="38"/>
      <c r="G5" s="38"/>
      <c r="H5" s="38"/>
    </row>
    <row r="6" spans="1:8" s="1" customFormat="1" ht="12.75" customHeight="1">
      <c r="A6" s="38"/>
      <c r="B6" s="38"/>
      <c r="C6" s="38"/>
      <c r="D6" s="38"/>
      <c r="E6" s="38"/>
      <c r="F6" s="38"/>
      <c r="G6" s="38"/>
      <c r="H6" s="38"/>
    </row>
    <row r="7" spans="1:8" s="1" customFormat="1" ht="12">
      <c r="A7" s="40" t="s">
        <v>2</v>
      </c>
      <c r="B7" s="40"/>
      <c r="C7" s="40"/>
      <c r="D7" s="40"/>
      <c r="E7" s="40"/>
      <c r="F7" s="40"/>
      <c r="G7" s="40"/>
      <c r="H7" s="40"/>
    </row>
    <row r="8" spans="1:8" s="1" customFormat="1" ht="12">
      <c r="A8" s="40" t="s">
        <v>3</v>
      </c>
      <c r="B8" s="40"/>
      <c r="C8" s="40"/>
      <c r="D8" s="40"/>
      <c r="E8" s="40"/>
      <c r="F8" s="40"/>
      <c r="G8" s="40"/>
      <c r="H8" s="40"/>
    </row>
    <row r="9" spans="1:8" s="1" customFormat="1" ht="15" customHeight="1">
      <c r="A9" s="38" t="s">
        <v>48</v>
      </c>
      <c r="B9" s="38"/>
      <c r="C9" s="38"/>
      <c r="D9" s="38"/>
      <c r="E9" s="38"/>
      <c r="F9" s="38"/>
      <c r="G9" s="38"/>
      <c r="H9" s="38"/>
    </row>
    <row r="10" spans="1:10" ht="15">
      <c r="A10" s="38"/>
      <c r="B10" s="38"/>
      <c r="C10" s="38"/>
      <c r="D10" s="38"/>
      <c r="E10" s="38"/>
      <c r="F10" s="38"/>
      <c r="G10" s="38"/>
      <c r="H10" s="38"/>
      <c r="I10" s="18"/>
      <c r="J10" s="18"/>
    </row>
    <row r="11" spans="1:8" ht="12.75">
      <c r="A11" s="9" t="s">
        <v>4</v>
      </c>
      <c r="B11" s="36" t="s">
        <v>53</v>
      </c>
      <c r="C11" s="36"/>
      <c r="D11" s="36"/>
      <c r="E11" s="36"/>
      <c r="F11" s="24">
        <v>2017</v>
      </c>
      <c r="G11" s="24">
        <v>2018</v>
      </c>
      <c r="H11" s="24">
        <v>2019</v>
      </c>
    </row>
    <row r="12" spans="1:8" ht="12.75">
      <c r="A12" s="36" t="s">
        <v>25</v>
      </c>
      <c r="B12" s="36"/>
      <c r="C12" s="36"/>
      <c r="D12" s="36"/>
      <c r="E12" s="36"/>
      <c r="F12" s="25">
        <v>1.08</v>
      </c>
      <c r="G12" s="25">
        <f aca="true" t="shared" si="0" ref="G12:H14">F12</f>
        <v>1.08</v>
      </c>
      <c r="H12" s="25">
        <f>G12</f>
        <v>1.08</v>
      </c>
    </row>
    <row r="13" spans="1:8" ht="12.75">
      <c r="A13" s="36" t="s">
        <v>29</v>
      </c>
      <c r="B13" s="36"/>
      <c r="C13" s="36"/>
      <c r="D13" s="36"/>
      <c r="E13" s="36"/>
      <c r="F13" s="25">
        <v>1</v>
      </c>
      <c r="G13" s="25">
        <f t="shared" si="0"/>
        <v>1</v>
      </c>
      <c r="H13" s="25">
        <f t="shared" si="0"/>
        <v>1</v>
      </c>
    </row>
    <row r="14" spans="1:8" ht="12.75">
      <c r="A14" s="37" t="s">
        <v>30</v>
      </c>
      <c r="B14" s="37"/>
      <c r="C14" s="37"/>
      <c r="D14" s="37"/>
      <c r="E14" s="37"/>
      <c r="F14" s="25">
        <v>1</v>
      </c>
      <c r="G14" s="25">
        <f t="shared" si="0"/>
        <v>1</v>
      </c>
      <c r="H14" s="25">
        <f t="shared" si="0"/>
        <v>1</v>
      </c>
    </row>
    <row r="15" spans="1:8" ht="12.75">
      <c r="A15" s="36" t="s">
        <v>31</v>
      </c>
      <c r="B15" s="36"/>
      <c r="C15" s="36"/>
      <c r="D15" s="36"/>
      <c r="E15" s="36"/>
      <c r="F15" s="11">
        <f>F12*F13*F14</f>
        <v>1.08</v>
      </c>
      <c r="G15" s="11">
        <f>G12*G13*G14</f>
        <v>1.08</v>
      </c>
      <c r="H15" s="11">
        <f>H12*H13*H14</f>
        <v>1.08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4239376.22</v>
      </c>
      <c r="C18" s="14">
        <v>5641758.44</v>
      </c>
      <c r="D18" s="14">
        <v>5697482.46</v>
      </c>
      <c r="E18" s="14">
        <v>4963573.96</v>
      </c>
      <c r="F18" s="14">
        <v>5360660</v>
      </c>
      <c r="G18" s="14">
        <v>5789500</v>
      </c>
      <c r="H18" s="14">
        <v>6253000</v>
      </c>
    </row>
    <row r="19" spans="1:8" ht="12.75">
      <c r="A19" s="13" t="s">
        <v>7</v>
      </c>
      <c r="B19" s="14">
        <v>5703627.3</v>
      </c>
      <c r="C19" s="14">
        <v>6024572.83</v>
      </c>
      <c r="D19" s="14">
        <v>5816025.76</v>
      </c>
      <c r="E19" s="14">
        <v>6213676.9</v>
      </c>
      <c r="F19" s="14">
        <v>6710770</v>
      </c>
      <c r="G19" s="14">
        <v>7247600</v>
      </c>
      <c r="H19" s="14">
        <v>7827500</v>
      </c>
    </row>
    <row r="20" spans="1:8" ht="12.75">
      <c r="A20" s="13" t="s">
        <v>8</v>
      </c>
      <c r="B20" s="14">
        <v>3284865.73</v>
      </c>
      <c r="C20" s="14">
        <v>3573746.87</v>
      </c>
      <c r="D20" s="14">
        <v>4236120.51</v>
      </c>
      <c r="E20" s="14">
        <v>3774302.97</v>
      </c>
      <c r="F20" s="14">
        <v>4076250</v>
      </c>
      <c r="G20" s="14">
        <v>4402400</v>
      </c>
      <c r="H20" s="14">
        <v>4754600</v>
      </c>
    </row>
    <row r="21" spans="1:8" ht="12.75">
      <c r="A21" s="13" t="s">
        <v>9</v>
      </c>
      <c r="B21" s="14">
        <v>3524586.87</v>
      </c>
      <c r="C21" s="14">
        <v>4078830.34</v>
      </c>
      <c r="D21" s="14">
        <v>4571896.51</v>
      </c>
      <c r="E21" s="14">
        <v>5025231.25</v>
      </c>
      <c r="F21" s="14">
        <v>5427250</v>
      </c>
      <c r="G21" s="14">
        <v>5861400</v>
      </c>
      <c r="H21" s="14">
        <v>6330400</v>
      </c>
    </row>
    <row r="22" spans="1:8" ht="12.75">
      <c r="A22" s="13" t="s">
        <v>10</v>
      </c>
      <c r="B22" s="14">
        <v>5064352.26</v>
      </c>
      <c r="C22" s="14">
        <v>5435542.95</v>
      </c>
      <c r="D22" s="14">
        <v>5622157.41</v>
      </c>
      <c r="E22" s="14">
        <v>5879520</v>
      </c>
      <c r="F22" s="14">
        <v>6349880</v>
      </c>
      <c r="G22" s="14">
        <v>6857800</v>
      </c>
      <c r="H22" s="14">
        <v>7406500</v>
      </c>
    </row>
    <row r="23" spans="1:8" ht="12.75">
      <c r="A23" s="13" t="s">
        <v>11</v>
      </c>
      <c r="B23" s="14">
        <v>4225151.43</v>
      </c>
      <c r="C23" s="14">
        <v>4076306.37</v>
      </c>
      <c r="D23" s="14">
        <v>4891846.9</v>
      </c>
      <c r="E23" s="14">
        <v>5323015</v>
      </c>
      <c r="F23" s="14">
        <v>5748860</v>
      </c>
      <c r="G23" s="14">
        <v>6208800</v>
      </c>
      <c r="H23" s="14">
        <v>6705500</v>
      </c>
    </row>
    <row r="24" spans="1:8" ht="12.75">
      <c r="A24" s="13" t="s">
        <v>12</v>
      </c>
      <c r="B24" s="14">
        <v>3008847</v>
      </c>
      <c r="C24" s="14">
        <v>3501031.42</v>
      </c>
      <c r="D24" s="14">
        <v>4285096.28</v>
      </c>
      <c r="E24" s="14">
        <v>5582261.25</v>
      </c>
      <c r="F24" s="14">
        <v>6028840</v>
      </c>
      <c r="G24" s="14">
        <v>6511200</v>
      </c>
      <c r="H24" s="14">
        <v>7032100</v>
      </c>
    </row>
    <row r="25" spans="1:8" ht="12.75">
      <c r="A25" s="13" t="s">
        <v>13</v>
      </c>
      <c r="B25" s="14">
        <v>3934019.43</v>
      </c>
      <c r="C25" s="14">
        <v>4253157.51</v>
      </c>
      <c r="D25" s="14">
        <v>4236485.49</v>
      </c>
      <c r="E25" s="14">
        <v>4609890</v>
      </c>
      <c r="F25" s="14">
        <v>4978680</v>
      </c>
      <c r="G25" s="14">
        <v>5377000</v>
      </c>
      <c r="H25" s="14">
        <v>5807200</v>
      </c>
    </row>
    <row r="26" spans="1:8" ht="12.75">
      <c r="A26" s="13" t="s">
        <v>14</v>
      </c>
      <c r="B26" s="14">
        <v>3255917.27</v>
      </c>
      <c r="C26" s="14">
        <v>3728248.16</v>
      </c>
      <c r="D26" s="14">
        <v>3531984.31</v>
      </c>
      <c r="E26" s="14">
        <v>3779223.21</v>
      </c>
      <c r="F26" s="14">
        <v>4081560</v>
      </c>
      <c r="G26" s="14">
        <v>4408000</v>
      </c>
      <c r="H26" s="14">
        <v>4760700</v>
      </c>
    </row>
    <row r="27" spans="1:8" ht="12.75">
      <c r="A27" s="13" t="s">
        <v>15</v>
      </c>
      <c r="B27" s="14">
        <v>3255967.28</v>
      </c>
      <c r="C27" s="14">
        <v>3523578.45</v>
      </c>
      <c r="D27" s="14">
        <v>4019983.5</v>
      </c>
      <c r="E27" s="14">
        <v>4301382.35</v>
      </c>
      <c r="F27" s="14">
        <v>4645500</v>
      </c>
      <c r="G27" s="14">
        <v>5017100</v>
      </c>
      <c r="H27" s="14">
        <v>5418500</v>
      </c>
    </row>
    <row r="28" spans="1:8" ht="12.75">
      <c r="A28" s="13" t="s">
        <v>16</v>
      </c>
      <c r="B28" s="14">
        <v>4528984.39</v>
      </c>
      <c r="C28" s="14">
        <v>4663906.66</v>
      </c>
      <c r="D28" s="14">
        <v>4538876.93</v>
      </c>
      <c r="E28" s="14">
        <v>4856598.32</v>
      </c>
      <c r="F28" s="14">
        <v>5245130</v>
      </c>
      <c r="G28" s="14">
        <v>5664700</v>
      </c>
      <c r="H28" s="14">
        <v>6118000</v>
      </c>
    </row>
    <row r="29" spans="1:8" ht="12.75">
      <c r="A29" s="13" t="s">
        <v>17</v>
      </c>
      <c r="B29" s="14">
        <v>6832505.52</v>
      </c>
      <c r="C29" s="14">
        <v>7501455.51</v>
      </c>
      <c r="D29" s="14">
        <v>7674941.63</v>
      </c>
      <c r="E29" s="14">
        <f>8212187.54-62.75</f>
        <v>8212124.79</v>
      </c>
      <c r="F29" s="14">
        <f>8869100+520</f>
        <v>8869620</v>
      </c>
      <c r="G29" s="14">
        <f>9579200+300</f>
        <v>9579500</v>
      </c>
      <c r="H29" s="14">
        <v>10346000</v>
      </c>
    </row>
    <row r="30" spans="1:8" ht="12.75">
      <c r="A30" s="13" t="s">
        <v>18</v>
      </c>
      <c r="B30" s="15">
        <f aca="true" t="shared" si="1" ref="B30:H30">SUM(B18:B29)</f>
        <v>50858200.7</v>
      </c>
      <c r="C30" s="15">
        <f t="shared" si="1"/>
        <v>56002135.51</v>
      </c>
      <c r="D30" s="15">
        <f t="shared" si="1"/>
        <v>59122897.690000005</v>
      </c>
      <c r="E30" s="15">
        <f t="shared" si="1"/>
        <v>62520800</v>
      </c>
      <c r="F30" s="15">
        <f t="shared" si="1"/>
        <v>67523000</v>
      </c>
      <c r="G30" s="15">
        <f t="shared" si="1"/>
        <v>72925000</v>
      </c>
      <c r="H30" s="15">
        <f t="shared" si="1"/>
        <v>78760000</v>
      </c>
    </row>
    <row r="31" spans="1:8" ht="18.75" customHeight="1">
      <c r="A31" s="1"/>
      <c r="B31" s="1"/>
      <c r="C31" s="1"/>
      <c r="D31" s="1"/>
      <c r="E31" s="31"/>
      <c r="F31" s="1"/>
      <c r="G31" s="1"/>
      <c r="H31" s="1"/>
    </row>
    <row r="32" spans="1:8" s="21" customFormat="1" ht="12.75">
      <c r="A32" s="20" t="s">
        <v>19</v>
      </c>
      <c r="H32" s="32"/>
    </row>
    <row r="33" spans="1:8" s="21" customFormat="1" ht="26.25" customHeight="1">
      <c r="A33" s="39" t="s">
        <v>51</v>
      </c>
      <c r="B33" s="39"/>
      <c r="C33" s="39"/>
      <c r="D33" s="39"/>
      <c r="E33" s="39"/>
      <c r="F33" s="39"/>
      <c r="G33" s="39"/>
      <c r="H33" s="39"/>
    </row>
    <row r="34" spans="1:8" s="21" customFormat="1" ht="15.75" customHeight="1">
      <c r="A34" s="33" t="s">
        <v>49</v>
      </c>
      <c r="B34" s="33"/>
      <c r="C34" s="33"/>
      <c r="D34" s="33"/>
      <c r="E34" s="33"/>
      <c r="F34" s="33"/>
      <c r="G34" s="33"/>
      <c r="H34" s="33"/>
    </row>
    <row r="35" spans="1:8" ht="15.75" customHeight="1">
      <c r="A35" s="33" t="s">
        <v>36</v>
      </c>
      <c r="B35" s="33"/>
      <c r="C35" s="33"/>
      <c r="D35" s="33"/>
      <c r="E35" s="33"/>
      <c r="F35" s="33"/>
      <c r="G35" s="33"/>
      <c r="H35" s="33"/>
    </row>
    <row r="36" ht="12.75">
      <c r="F36" s="26"/>
    </row>
  </sheetData>
  <sheetProtection/>
  <mergeCells count="17">
    <mergeCell ref="A35:H35"/>
    <mergeCell ref="A34:H34"/>
    <mergeCell ref="B11:E11"/>
    <mergeCell ref="A12:E12"/>
    <mergeCell ref="A13:E13"/>
    <mergeCell ref="A14:E14"/>
    <mergeCell ref="A15:E15"/>
    <mergeCell ref="A33:H33"/>
    <mergeCell ref="B2:D2"/>
    <mergeCell ref="B3:D3"/>
    <mergeCell ref="B4:D4"/>
    <mergeCell ref="A10:H10"/>
    <mergeCell ref="A5:H5"/>
    <mergeCell ref="A6:H6"/>
    <mergeCell ref="A7:H7"/>
    <mergeCell ref="A8:H8"/>
    <mergeCell ref="A9:H9"/>
  </mergeCells>
  <printOptions horizontalCentered="1"/>
  <pageMargins left="0.35" right="0.34" top="0.7875" bottom="0.7875" header="0.5118055555555556" footer="0.511805555555555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4.57421875" style="0" customWidth="1"/>
    <col min="2" max="8" width="14.28125" style="0" customWidth="1"/>
  </cols>
  <sheetData>
    <row r="1" spans="1:10" ht="15">
      <c r="A1" s="2"/>
      <c r="B1" s="3"/>
      <c r="C1" s="3"/>
      <c r="D1" s="3"/>
      <c r="E1" s="2"/>
      <c r="F1" s="2"/>
      <c r="G1" s="2"/>
      <c r="H1" s="2"/>
      <c r="I1" s="18"/>
      <c r="J1" s="18"/>
    </row>
    <row r="2" spans="1:10" ht="15.75">
      <c r="A2" s="2"/>
      <c r="B2" s="34" t="s">
        <v>0</v>
      </c>
      <c r="C2" s="34"/>
      <c r="D2" s="34"/>
      <c r="E2" s="2"/>
      <c r="F2" s="2"/>
      <c r="G2" s="2"/>
      <c r="H2" s="2"/>
      <c r="I2" s="18"/>
      <c r="J2" s="18"/>
    </row>
    <row r="3" spans="1:10" ht="15">
      <c r="A3" s="5"/>
      <c r="B3" s="34" t="s">
        <v>1</v>
      </c>
      <c r="C3" s="34"/>
      <c r="D3" s="34"/>
      <c r="E3" s="5"/>
      <c r="F3" s="5"/>
      <c r="G3" s="5"/>
      <c r="H3" s="5"/>
      <c r="I3" s="18"/>
      <c r="J3" s="18"/>
    </row>
    <row r="4" spans="1:10" ht="15.75">
      <c r="A4" s="18"/>
      <c r="B4" s="35"/>
      <c r="C4" s="35"/>
      <c r="D4" s="35"/>
      <c r="E4" s="18"/>
      <c r="F4" s="18"/>
      <c r="G4" s="18"/>
      <c r="H4" s="18"/>
      <c r="I4" s="18"/>
      <c r="J4" s="18"/>
    </row>
    <row r="5" spans="1:8" s="1" customFormat="1" ht="20.25" customHeight="1" hidden="1">
      <c r="A5" s="38" t="s">
        <v>37</v>
      </c>
      <c r="B5" s="38"/>
      <c r="C5" s="38"/>
      <c r="D5" s="38"/>
      <c r="E5" s="38"/>
      <c r="F5" s="38"/>
      <c r="G5" s="38"/>
      <c r="H5" s="38"/>
    </row>
    <row r="6" spans="1:8" s="1" customFormat="1" ht="12.75" customHeight="1">
      <c r="A6" s="38"/>
      <c r="B6" s="38"/>
      <c r="C6" s="38"/>
      <c r="D6" s="38"/>
      <c r="E6" s="38"/>
      <c r="F6" s="38"/>
      <c r="G6" s="38"/>
      <c r="H6" s="38"/>
    </row>
    <row r="7" spans="1:8" s="1" customFormat="1" ht="12">
      <c r="A7" s="40" t="s">
        <v>2</v>
      </c>
      <c r="B7" s="40"/>
      <c r="C7" s="40"/>
      <c r="D7" s="40"/>
      <c r="E7" s="40"/>
      <c r="F7" s="40"/>
      <c r="G7" s="40"/>
      <c r="H7" s="40"/>
    </row>
    <row r="8" spans="1:8" s="1" customFormat="1" ht="12">
      <c r="A8" s="40" t="s">
        <v>3</v>
      </c>
      <c r="B8" s="40"/>
      <c r="C8" s="40"/>
      <c r="D8" s="40"/>
      <c r="E8" s="40"/>
      <c r="F8" s="40"/>
      <c r="G8" s="40"/>
      <c r="H8" s="40"/>
    </row>
    <row r="9" spans="1:8" s="1" customFormat="1" ht="15" customHeight="1">
      <c r="A9" s="38" t="s">
        <v>48</v>
      </c>
      <c r="B9" s="38"/>
      <c r="C9" s="38"/>
      <c r="D9" s="38"/>
      <c r="E9" s="38"/>
      <c r="F9" s="38"/>
      <c r="G9" s="38"/>
      <c r="H9" s="38"/>
    </row>
    <row r="10" spans="1:10" ht="15">
      <c r="A10" s="38"/>
      <c r="B10" s="38"/>
      <c r="C10" s="38"/>
      <c r="D10" s="38"/>
      <c r="E10" s="38"/>
      <c r="F10" s="38"/>
      <c r="G10" s="38"/>
      <c r="H10" s="38"/>
      <c r="I10" s="18"/>
      <c r="J10" s="18"/>
    </row>
    <row r="11" spans="1:8" ht="12.75">
      <c r="A11" s="9" t="s">
        <v>4</v>
      </c>
      <c r="B11" s="36" t="s">
        <v>42</v>
      </c>
      <c r="C11" s="36"/>
      <c r="D11" s="36"/>
      <c r="E11" s="36"/>
      <c r="F11" s="24">
        <v>2017</v>
      </c>
      <c r="G11" s="24">
        <v>2018</v>
      </c>
      <c r="H11" s="24">
        <v>2019</v>
      </c>
    </row>
    <row r="12" spans="1:8" ht="12.75">
      <c r="A12" s="36" t="s">
        <v>22</v>
      </c>
      <c r="B12" s="36"/>
      <c r="C12" s="36"/>
      <c r="D12" s="36"/>
      <c r="E12" s="36"/>
      <c r="F12" s="25">
        <v>1.08</v>
      </c>
      <c r="G12" s="25">
        <f aca="true" t="shared" si="0" ref="G12:H14">F12</f>
        <v>1.08</v>
      </c>
      <c r="H12" s="25">
        <f>G12</f>
        <v>1.08</v>
      </c>
    </row>
    <row r="13" spans="1:8" ht="12.75">
      <c r="A13" s="36" t="s">
        <v>32</v>
      </c>
      <c r="B13" s="36"/>
      <c r="C13" s="36"/>
      <c r="D13" s="36"/>
      <c r="E13" s="36"/>
      <c r="F13" s="25">
        <v>1</v>
      </c>
      <c r="G13" s="25">
        <v>1</v>
      </c>
      <c r="H13" s="25">
        <f t="shared" si="0"/>
        <v>1</v>
      </c>
    </row>
    <row r="14" spans="1:8" ht="12.75">
      <c r="A14" s="37" t="s">
        <v>24</v>
      </c>
      <c r="B14" s="37"/>
      <c r="C14" s="37"/>
      <c r="D14" s="37"/>
      <c r="E14" s="37"/>
      <c r="F14" s="25">
        <v>1</v>
      </c>
      <c r="G14" s="25">
        <f t="shared" si="0"/>
        <v>1</v>
      </c>
      <c r="H14" s="25">
        <f t="shared" si="0"/>
        <v>1</v>
      </c>
    </row>
    <row r="15" spans="1:8" ht="12.75">
      <c r="A15" s="36" t="s">
        <v>23</v>
      </c>
      <c r="B15" s="36"/>
      <c r="C15" s="36"/>
      <c r="D15" s="36"/>
      <c r="E15" s="36"/>
      <c r="F15" s="11">
        <f>F12*F13*F14</f>
        <v>1.08</v>
      </c>
      <c r="G15" s="11">
        <f>G12*G13*G14</f>
        <v>1.08</v>
      </c>
      <c r="H15" s="11">
        <f>H12*H13*H14</f>
        <v>1.08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107723.15</v>
      </c>
      <c r="C18" s="14">
        <v>127545.51</v>
      </c>
      <c r="D18" s="14">
        <v>189913.05</v>
      </c>
      <c r="E18" s="14">
        <v>115151.29</v>
      </c>
      <c r="F18" s="14">
        <v>124370</v>
      </c>
      <c r="G18" s="14">
        <v>134320</v>
      </c>
      <c r="H18" s="14">
        <v>145070</v>
      </c>
    </row>
    <row r="19" spans="1:8" ht="12.75">
      <c r="A19" s="13" t="s">
        <v>7</v>
      </c>
      <c r="B19" s="14">
        <v>73601.18</v>
      </c>
      <c r="C19" s="14">
        <v>95828.8</v>
      </c>
      <c r="D19" s="14">
        <v>116081.47</v>
      </c>
      <c r="E19" s="14">
        <v>91623.4</v>
      </c>
      <c r="F19" s="14">
        <v>98960</v>
      </c>
      <c r="G19" s="14">
        <v>106880</v>
      </c>
      <c r="H19" s="14">
        <v>115430</v>
      </c>
    </row>
    <row r="20" spans="1:8" ht="12.75">
      <c r="A20" s="13" t="s">
        <v>8</v>
      </c>
      <c r="B20" s="14">
        <v>61601.97</v>
      </c>
      <c r="C20" s="14">
        <v>93733.78</v>
      </c>
      <c r="D20" s="14">
        <v>105835.24</v>
      </c>
      <c r="E20" s="14">
        <v>87692.83</v>
      </c>
      <c r="F20" s="14">
        <v>94720</v>
      </c>
      <c r="G20" s="14">
        <v>102300</v>
      </c>
      <c r="H20" s="14">
        <v>110500</v>
      </c>
    </row>
    <row r="21" spans="1:8" ht="12.75">
      <c r="A21" s="13" t="s">
        <v>9</v>
      </c>
      <c r="B21" s="14">
        <v>62213.61</v>
      </c>
      <c r="C21" s="14">
        <v>111657.07</v>
      </c>
      <c r="D21" s="14">
        <v>119761.98</v>
      </c>
      <c r="E21" s="14">
        <v>112167.5</v>
      </c>
      <c r="F21" s="14">
        <v>121150</v>
      </c>
      <c r="G21" s="14">
        <v>130850</v>
      </c>
      <c r="H21" s="14">
        <v>141320</v>
      </c>
    </row>
    <row r="22" spans="1:8" ht="12.75">
      <c r="A22" s="13" t="s">
        <v>10</v>
      </c>
      <c r="B22" s="14">
        <v>81953.25</v>
      </c>
      <c r="C22" s="14">
        <v>105651.45</v>
      </c>
      <c r="D22" s="14">
        <v>118871.97</v>
      </c>
      <c r="E22" s="14">
        <v>117477.5</v>
      </c>
      <c r="F22" s="14">
        <v>126880</v>
      </c>
      <c r="G22" s="14">
        <v>137030</v>
      </c>
      <c r="H22" s="14">
        <v>148000</v>
      </c>
    </row>
    <row r="23" spans="1:8" ht="12.75">
      <c r="A23" s="13" t="s">
        <v>11</v>
      </c>
      <c r="B23" s="14">
        <v>80356.67</v>
      </c>
      <c r="C23" s="14">
        <v>112953.94</v>
      </c>
      <c r="D23" s="14">
        <v>136822.32</v>
      </c>
      <c r="E23" s="14">
        <v>106795</v>
      </c>
      <c r="F23" s="14">
        <v>115340</v>
      </c>
      <c r="G23" s="14">
        <v>124570</v>
      </c>
      <c r="H23" s="14">
        <v>134540</v>
      </c>
    </row>
    <row r="24" spans="1:8" ht="12.75">
      <c r="A24" s="13" t="s">
        <v>12</v>
      </c>
      <c r="B24" s="14">
        <v>85745.51</v>
      </c>
      <c r="C24" s="14">
        <v>112310.35</v>
      </c>
      <c r="D24" s="14">
        <v>115052.79</v>
      </c>
      <c r="E24" s="14">
        <v>98220</v>
      </c>
      <c r="F24" s="14">
        <v>106080</v>
      </c>
      <c r="G24" s="14">
        <v>114570</v>
      </c>
      <c r="H24" s="14">
        <v>123740</v>
      </c>
    </row>
    <row r="25" spans="1:8" ht="12.75">
      <c r="A25" s="13" t="s">
        <v>13</v>
      </c>
      <c r="B25" s="14">
        <v>84984.72</v>
      </c>
      <c r="C25" s="14">
        <v>108006.78</v>
      </c>
      <c r="D25" s="14">
        <v>91338.45</v>
      </c>
      <c r="E25" s="14">
        <v>106756.25</v>
      </c>
      <c r="F25" s="14">
        <v>115300</v>
      </c>
      <c r="G25" s="14">
        <v>124530</v>
      </c>
      <c r="H25" s="14">
        <v>134500</v>
      </c>
    </row>
    <row r="26" spans="1:8" ht="12.75">
      <c r="A26" s="13" t="s">
        <v>14</v>
      </c>
      <c r="B26" s="14">
        <v>60906.2</v>
      </c>
      <c r="C26" s="14">
        <v>111443.42</v>
      </c>
      <c r="D26" s="14">
        <v>155122.96</v>
      </c>
      <c r="E26" s="14">
        <v>165981.57</v>
      </c>
      <c r="F26" s="14">
        <v>179300</v>
      </c>
      <c r="G26" s="14">
        <v>193650</v>
      </c>
      <c r="H26" s="14">
        <v>209150</v>
      </c>
    </row>
    <row r="27" spans="1:8" ht="12.75">
      <c r="A27" s="13" t="s">
        <v>15</v>
      </c>
      <c r="B27" s="14">
        <v>107753.72</v>
      </c>
      <c r="C27" s="14">
        <v>114243.35</v>
      </c>
      <c r="D27" s="14">
        <v>138775.16</v>
      </c>
      <c r="E27" s="14">
        <v>148489.42</v>
      </c>
      <c r="F27" s="14">
        <v>160400</v>
      </c>
      <c r="G27" s="14">
        <v>173200</v>
      </c>
      <c r="H27" s="14">
        <v>187050</v>
      </c>
    </row>
    <row r="28" spans="1:8" ht="12.75">
      <c r="A28" s="13" t="s">
        <v>16</v>
      </c>
      <c r="B28" s="14">
        <v>93513.98</v>
      </c>
      <c r="C28" s="14">
        <v>130085.69</v>
      </c>
      <c r="D28" s="14">
        <v>130925.12</v>
      </c>
      <c r="E28" s="14">
        <v>140089.87</v>
      </c>
      <c r="F28" s="14">
        <v>151300</v>
      </c>
      <c r="G28" s="14">
        <v>163400</v>
      </c>
      <c r="H28" s="14">
        <v>176500</v>
      </c>
    </row>
    <row r="29" spans="1:8" ht="12.75">
      <c r="A29" s="13" t="s">
        <v>17</v>
      </c>
      <c r="B29" s="14">
        <v>90115.1</v>
      </c>
      <c r="C29" s="14">
        <v>128517.64</v>
      </c>
      <c r="D29" s="14">
        <v>126538.05</v>
      </c>
      <c r="E29" s="14">
        <f>135395.71-40.34</f>
        <v>135355.37</v>
      </c>
      <c r="F29" s="14">
        <v>146200</v>
      </c>
      <c r="G29" s="14">
        <v>157900</v>
      </c>
      <c r="H29" s="14">
        <v>170500</v>
      </c>
    </row>
    <row r="30" spans="1:8" ht="12.75">
      <c r="A30" s="13" t="s">
        <v>18</v>
      </c>
      <c r="B30" s="15">
        <f aca="true" t="shared" si="1" ref="B30:H30">SUM(B18:B29)</f>
        <v>990469.0599999998</v>
      </c>
      <c r="C30" s="15">
        <f t="shared" si="1"/>
        <v>1351977.78</v>
      </c>
      <c r="D30" s="15">
        <f t="shared" si="1"/>
        <v>1545038.5599999998</v>
      </c>
      <c r="E30" s="15">
        <f t="shared" si="1"/>
        <v>1425800</v>
      </c>
      <c r="F30" s="15">
        <f t="shared" si="1"/>
        <v>1540000</v>
      </c>
      <c r="G30" s="15">
        <f t="shared" si="1"/>
        <v>1663200</v>
      </c>
      <c r="H30" s="15">
        <f t="shared" si="1"/>
        <v>1796300</v>
      </c>
    </row>
    <row r="31" spans="1:8" ht="15" customHeight="1">
      <c r="A31" s="1"/>
      <c r="B31" s="1"/>
      <c r="C31" s="1"/>
      <c r="D31" s="1"/>
      <c r="E31" s="31"/>
      <c r="F31" s="1"/>
      <c r="G31" s="1"/>
      <c r="H31" s="1"/>
    </row>
    <row r="32" spans="1:8" s="21" customFormat="1" ht="12.75">
      <c r="A32" s="20" t="s">
        <v>19</v>
      </c>
      <c r="H32" s="32"/>
    </row>
    <row r="33" spans="1:8" s="21" customFormat="1" ht="26.25" customHeight="1">
      <c r="A33" s="39" t="s">
        <v>51</v>
      </c>
      <c r="B33" s="39"/>
      <c r="C33" s="39"/>
      <c r="D33" s="39"/>
      <c r="E33" s="39"/>
      <c r="F33" s="39"/>
      <c r="G33" s="39"/>
      <c r="H33" s="39"/>
    </row>
    <row r="34" spans="1:8" s="21" customFormat="1" ht="15.75" customHeight="1">
      <c r="A34" s="33" t="s">
        <v>49</v>
      </c>
      <c r="B34" s="33"/>
      <c r="C34" s="33"/>
      <c r="D34" s="33"/>
      <c r="E34" s="33"/>
      <c r="F34" s="33"/>
      <c r="G34" s="33"/>
      <c r="H34" s="33"/>
    </row>
    <row r="35" spans="1:8" ht="15.75" customHeight="1">
      <c r="A35" s="33" t="s">
        <v>36</v>
      </c>
      <c r="B35" s="33"/>
      <c r="C35" s="33"/>
      <c r="D35" s="33"/>
      <c r="E35" s="33"/>
      <c r="F35" s="33"/>
      <c r="G35" s="33"/>
      <c r="H35" s="33"/>
    </row>
    <row r="36" s="17" customFormat="1" ht="12.75"/>
    <row r="37" s="17" customFormat="1" ht="12.75">
      <c r="A37" s="19"/>
    </row>
    <row r="38" ht="12.75">
      <c r="A38" s="19"/>
    </row>
  </sheetData>
  <sheetProtection/>
  <mergeCells count="17">
    <mergeCell ref="A6:H6"/>
    <mergeCell ref="A7:H7"/>
    <mergeCell ref="A8:H8"/>
    <mergeCell ref="A9:H9"/>
    <mergeCell ref="A33:H33"/>
    <mergeCell ref="B2:D2"/>
    <mergeCell ref="B3:D3"/>
    <mergeCell ref="B4:D4"/>
    <mergeCell ref="A10:H10"/>
    <mergeCell ref="A5:H5"/>
    <mergeCell ref="A35:H35"/>
    <mergeCell ref="A34:H34"/>
    <mergeCell ref="B11:E11"/>
    <mergeCell ref="A12:E12"/>
    <mergeCell ref="A13:E13"/>
    <mergeCell ref="A14:E14"/>
    <mergeCell ref="A15:E15"/>
  </mergeCells>
  <printOptions horizontalCentered="1"/>
  <pageMargins left="0.2" right="0.27" top="0.7875" bottom="0.7875" header="0.5118055555555556" footer="0.511805555555555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3.851562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4" t="s">
        <v>0</v>
      </c>
      <c r="C2" s="34"/>
      <c r="D2" s="34"/>
      <c r="E2" s="2"/>
      <c r="F2" s="2"/>
      <c r="G2" s="2"/>
      <c r="H2" s="2"/>
      <c r="I2" s="18"/>
      <c r="J2" s="18"/>
    </row>
    <row r="3" spans="1:10" ht="15">
      <c r="A3" s="5"/>
      <c r="B3" s="34" t="s">
        <v>1</v>
      </c>
      <c r="C3" s="34"/>
      <c r="D3" s="34"/>
      <c r="E3" s="5"/>
      <c r="F3" s="5"/>
      <c r="G3" s="5"/>
      <c r="H3" s="5"/>
      <c r="I3" s="18"/>
      <c r="J3" s="18"/>
    </row>
    <row r="4" spans="1:10" ht="15.75">
      <c r="A4" s="18"/>
      <c r="B4" s="35"/>
      <c r="C4" s="35"/>
      <c r="D4" s="35"/>
      <c r="E4" s="18"/>
      <c r="F4" s="18"/>
      <c r="G4" s="18"/>
      <c r="H4" s="18"/>
      <c r="I4" s="18"/>
      <c r="J4" s="18"/>
    </row>
    <row r="5" spans="1:8" s="1" customFormat="1" ht="20.25" customHeight="1" hidden="1">
      <c r="A5" s="38" t="s">
        <v>37</v>
      </c>
      <c r="B5" s="38"/>
      <c r="C5" s="38"/>
      <c r="D5" s="38"/>
      <c r="E5" s="38"/>
      <c r="F5" s="38"/>
      <c r="G5" s="38"/>
      <c r="H5" s="38"/>
    </row>
    <row r="6" spans="1:8" s="1" customFormat="1" ht="12.75" customHeight="1">
      <c r="A6" s="38"/>
      <c r="B6" s="38"/>
      <c r="C6" s="38"/>
      <c r="D6" s="38"/>
      <c r="E6" s="38"/>
      <c r="F6" s="38"/>
      <c r="G6" s="38"/>
      <c r="H6" s="38"/>
    </row>
    <row r="7" spans="1:8" s="1" customFormat="1" ht="12">
      <c r="A7" s="40" t="s">
        <v>2</v>
      </c>
      <c r="B7" s="40"/>
      <c r="C7" s="40"/>
      <c r="D7" s="40"/>
      <c r="E7" s="40"/>
      <c r="F7" s="40"/>
      <c r="G7" s="40"/>
      <c r="H7" s="40"/>
    </row>
    <row r="8" spans="1:8" s="1" customFormat="1" ht="12">
      <c r="A8" s="40" t="s">
        <v>3</v>
      </c>
      <c r="B8" s="40"/>
      <c r="C8" s="40"/>
      <c r="D8" s="40"/>
      <c r="E8" s="40"/>
      <c r="F8" s="40"/>
      <c r="G8" s="40"/>
      <c r="H8" s="40"/>
    </row>
    <row r="9" spans="1:8" s="1" customFormat="1" ht="15" customHeight="1">
      <c r="A9" s="38" t="s">
        <v>48</v>
      </c>
      <c r="B9" s="38"/>
      <c r="C9" s="38"/>
      <c r="D9" s="38"/>
      <c r="E9" s="38"/>
      <c r="F9" s="38"/>
      <c r="G9" s="38"/>
      <c r="H9" s="38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6" t="s">
        <v>43</v>
      </c>
      <c r="C11" s="36"/>
      <c r="D11" s="36"/>
      <c r="E11" s="36"/>
      <c r="F11" s="24">
        <v>2017</v>
      </c>
      <c r="G11" s="24">
        <v>2018</v>
      </c>
      <c r="H11" s="24">
        <v>2019</v>
      </c>
    </row>
    <row r="12" spans="1:8" ht="12.75">
      <c r="A12" s="36" t="s">
        <v>33</v>
      </c>
      <c r="B12" s="36"/>
      <c r="C12" s="36"/>
      <c r="D12" s="36"/>
      <c r="E12" s="36"/>
      <c r="F12" s="25">
        <v>1.08</v>
      </c>
      <c r="G12" s="25">
        <f>F12</f>
        <v>1.08</v>
      </c>
      <c r="H12" s="25">
        <v>1.08</v>
      </c>
    </row>
    <row r="13" spans="1:8" ht="12.75">
      <c r="A13" s="36" t="s">
        <v>26</v>
      </c>
      <c r="B13" s="36"/>
      <c r="C13" s="36"/>
      <c r="D13" s="36"/>
      <c r="E13" s="36"/>
      <c r="F13" s="25">
        <v>1</v>
      </c>
      <c r="G13" s="25">
        <v>1</v>
      </c>
      <c r="H13" s="25">
        <f>G13</f>
        <v>1</v>
      </c>
    </row>
    <row r="14" spans="1:8" ht="12.75">
      <c r="A14" s="37" t="s">
        <v>27</v>
      </c>
      <c r="B14" s="37"/>
      <c r="C14" s="37"/>
      <c r="D14" s="37"/>
      <c r="E14" s="37"/>
      <c r="F14" s="25">
        <v>1</v>
      </c>
      <c r="G14" s="25">
        <v>1</v>
      </c>
      <c r="H14" s="25">
        <f>G14</f>
        <v>1</v>
      </c>
    </row>
    <row r="15" spans="1:8" ht="12.75">
      <c r="A15" s="36" t="s">
        <v>28</v>
      </c>
      <c r="B15" s="36"/>
      <c r="C15" s="36"/>
      <c r="D15" s="36"/>
      <c r="E15" s="36"/>
      <c r="F15" s="11">
        <f>F12*F13*F14</f>
        <v>1.08</v>
      </c>
      <c r="G15" s="11">
        <f>G12*G13*G14</f>
        <v>1.08</v>
      </c>
      <c r="H15" s="11">
        <f>H12*H13*H14</f>
        <v>1.08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0</v>
      </c>
      <c r="C18" s="14">
        <v>47557.93</v>
      </c>
      <c r="D18" s="14">
        <v>0</v>
      </c>
      <c r="E18" s="14">
        <v>47232.71</v>
      </c>
      <c r="F18" s="14">
        <v>51010</v>
      </c>
      <c r="G18" s="14">
        <v>55090</v>
      </c>
      <c r="H18" s="14">
        <v>59497</v>
      </c>
    </row>
    <row r="19" spans="1:8" ht="12.75">
      <c r="A19" s="13" t="s">
        <v>7</v>
      </c>
      <c r="B19" s="14">
        <v>0</v>
      </c>
      <c r="C19" s="14">
        <f>C18</f>
        <v>47557.93</v>
      </c>
      <c r="D19" s="14">
        <v>0</v>
      </c>
      <c r="E19" s="14">
        <f>E18</f>
        <v>47232.71</v>
      </c>
      <c r="F19" s="14">
        <f>F18</f>
        <v>51010</v>
      </c>
      <c r="G19" s="14">
        <f>G18</f>
        <v>55090</v>
      </c>
      <c r="H19" s="14">
        <f>H18</f>
        <v>59497</v>
      </c>
    </row>
    <row r="20" spans="1:8" ht="12.75">
      <c r="A20" s="13" t="s">
        <v>8</v>
      </c>
      <c r="B20" s="14">
        <v>0</v>
      </c>
      <c r="C20" s="14">
        <v>0</v>
      </c>
      <c r="D20" s="14">
        <v>0</v>
      </c>
      <c r="E20" s="14">
        <v>47208.42</v>
      </c>
      <c r="F20" s="14">
        <f aca="true" t="shared" si="0" ref="F20:F28">F19</f>
        <v>51010</v>
      </c>
      <c r="G20" s="14">
        <f aca="true" t="shared" si="1" ref="G20:H29">G19</f>
        <v>55090</v>
      </c>
      <c r="H20" s="14">
        <f t="shared" si="1"/>
        <v>59497</v>
      </c>
    </row>
    <row r="21" spans="1:8" ht="12.75">
      <c r="A21" s="13" t="s">
        <v>9</v>
      </c>
      <c r="B21" s="14">
        <v>185455.66</v>
      </c>
      <c r="C21" s="14">
        <f>C19</f>
        <v>47557.93</v>
      </c>
      <c r="D21" s="14">
        <v>192128.85</v>
      </c>
      <c r="E21" s="14">
        <f aca="true" t="shared" si="2" ref="E21:E28">E20</f>
        <v>47208.42</v>
      </c>
      <c r="F21" s="14">
        <f t="shared" si="0"/>
        <v>51010</v>
      </c>
      <c r="G21" s="14">
        <f t="shared" si="1"/>
        <v>55090</v>
      </c>
      <c r="H21" s="14">
        <f t="shared" si="1"/>
        <v>59497</v>
      </c>
    </row>
    <row r="22" spans="1:8" ht="12.75">
      <c r="A22" s="13" t="s">
        <v>10</v>
      </c>
      <c r="B22" s="14">
        <v>46363.92</v>
      </c>
      <c r="C22" s="14">
        <f>C21</f>
        <v>47557.93</v>
      </c>
      <c r="D22" s="14">
        <v>48032.21</v>
      </c>
      <c r="E22" s="14">
        <f t="shared" si="2"/>
        <v>47208.42</v>
      </c>
      <c r="F22" s="14">
        <f t="shared" si="0"/>
        <v>51010</v>
      </c>
      <c r="G22" s="14">
        <f t="shared" si="1"/>
        <v>55090</v>
      </c>
      <c r="H22" s="14">
        <f t="shared" si="1"/>
        <v>59497</v>
      </c>
    </row>
    <row r="23" spans="1:8" ht="12.75">
      <c r="A23" s="13" t="s">
        <v>11</v>
      </c>
      <c r="B23" s="14">
        <v>46363.92</v>
      </c>
      <c r="C23" s="14">
        <f aca="true" t="shared" si="3" ref="C23:C28">C22</f>
        <v>47557.93</v>
      </c>
      <c r="D23" s="14">
        <v>48032.21</v>
      </c>
      <c r="E23" s="14">
        <f t="shared" si="2"/>
        <v>47208.42</v>
      </c>
      <c r="F23" s="14">
        <f t="shared" si="0"/>
        <v>51010</v>
      </c>
      <c r="G23" s="14">
        <f t="shared" si="1"/>
        <v>55090</v>
      </c>
      <c r="H23" s="14">
        <f t="shared" si="1"/>
        <v>59497</v>
      </c>
    </row>
    <row r="24" spans="1:8" ht="12.75">
      <c r="A24" s="13" t="s">
        <v>12</v>
      </c>
      <c r="B24" s="14">
        <v>46363.92</v>
      </c>
      <c r="C24" s="14">
        <f t="shared" si="3"/>
        <v>47557.93</v>
      </c>
      <c r="D24" s="14">
        <v>48032.21</v>
      </c>
      <c r="E24" s="14">
        <f t="shared" si="2"/>
        <v>47208.42</v>
      </c>
      <c r="F24" s="14">
        <f t="shared" si="0"/>
        <v>51010</v>
      </c>
      <c r="G24" s="14">
        <f t="shared" si="1"/>
        <v>55090</v>
      </c>
      <c r="H24" s="14">
        <f t="shared" si="1"/>
        <v>59497</v>
      </c>
    </row>
    <row r="25" spans="1:8" ht="12.75">
      <c r="A25" s="13" t="s">
        <v>13</v>
      </c>
      <c r="B25" s="14">
        <v>46363.92</v>
      </c>
      <c r="C25" s="14">
        <f t="shared" si="3"/>
        <v>47557.93</v>
      </c>
      <c r="D25" s="14">
        <v>48032.21</v>
      </c>
      <c r="E25" s="14">
        <f t="shared" si="2"/>
        <v>47208.42</v>
      </c>
      <c r="F25" s="14">
        <f t="shared" si="0"/>
        <v>51010</v>
      </c>
      <c r="G25" s="14">
        <f t="shared" si="1"/>
        <v>55090</v>
      </c>
      <c r="H25" s="14">
        <f t="shared" si="1"/>
        <v>59497</v>
      </c>
    </row>
    <row r="26" spans="1:8" ht="12.75">
      <c r="A26" s="13" t="s">
        <v>14</v>
      </c>
      <c r="B26" s="14">
        <v>46363.92</v>
      </c>
      <c r="C26" s="14">
        <f t="shared" si="3"/>
        <v>47557.93</v>
      </c>
      <c r="D26" s="14">
        <v>48032.21</v>
      </c>
      <c r="E26" s="14">
        <f t="shared" si="2"/>
        <v>47208.42</v>
      </c>
      <c r="F26" s="14">
        <f t="shared" si="0"/>
        <v>51010</v>
      </c>
      <c r="G26" s="14">
        <f t="shared" si="1"/>
        <v>55090</v>
      </c>
      <c r="H26" s="14">
        <f t="shared" si="1"/>
        <v>59497</v>
      </c>
    </row>
    <row r="27" spans="1:8" ht="12.75">
      <c r="A27" s="13" t="s">
        <v>15</v>
      </c>
      <c r="B27" s="14">
        <v>46363.92</v>
      </c>
      <c r="C27" s="14">
        <f t="shared" si="3"/>
        <v>47557.93</v>
      </c>
      <c r="D27" s="14">
        <v>48032.21</v>
      </c>
      <c r="E27" s="14">
        <f t="shared" si="2"/>
        <v>47208.42</v>
      </c>
      <c r="F27" s="14">
        <f t="shared" si="0"/>
        <v>51010</v>
      </c>
      <c r="G27" s="14">
        <f t="shared" si="1"/>
        <v>55090</v>
      </c>
      <c r="H27" s="14">
        <f t="shared" si="1"/>
        <v>59497</v>
      </c>
    </row>
    <row r="28" spans="1:8" ht="12.75">
      <c r="A28" s="13" t="s">
        <v>16</v>
      </c>
      <c r="B28" s="14">
        <v>46363.92</v>
      </c>
      <c r="C28" s="14">
        <f t="shared" si="3"/>
        <v>47557.93</v>
      </c>
      <c r="D28" s="14">
        <v>48032.21</v>
      </c>
      <c r="E28" s="14">
        <f t="shared" si="2"/>
        <v>47208.42</v>
      </c>
      <c r="F28" s="14">
        <f t="shared" si="0"/>
        <v>51010</v>
      </c>
      <c r="G28" s="14">
        <f t="shared" si="1"/>
        <v>55090</v>
      </c>
      <c r="H28" s="14">
        <f t="shared" si="1"/>
        <v>59497</v>
      </c>
    </row>
    <row r="29" spans="1:8" ht="12.75">
      <c r="A29" s="13" t="s">
        <v>17</v>
      </c>
      <c r="B29" s="14">
        <v>46363.92</v>
      </c>
      <c r="C29" s="14">
        <v>95115.86</v>
      </c>
      <c r="D29" s="14">
        <v>48032.21</v>
      </c>
      <c r="E29" s="14">
        <v>47208.42</v>
      </c>
      <c r="F29" s="14">
        <f>F28</f>
        <v>51010</v>
      </c>
      <c r="G29" s="14">
        <f t="shared" si="1"/>
        <v>55090</v>
      </c>
      <c r="H29" s="14">
        <f t="shared" si="1"/>
        <v>59497</v>
      </c>
    </row>
    <row r="30" spans="1:8" ht="12.75">
      <c r="A30" s="13" t="s">
        <v>18</v>
      </c>
      <c r="B30" s="15">
        <f aca="true" t="shared" si="4" ref="B30:H30">SUM(B18:B29)</f>
        <v>556367.0199999999</v>
      </c>
      <c r="C30" s="15">
        <f t="shared" si="4"/>
        <v>570695.16</v>
      </c>
      <c r="D30" s="15">
        <f t="shared" si="4"/>
        <v>576386.53</v>
      </c>
      <c r="E30" s="15">
        <f t="shared" si="4"/>
        <v>566549.6199999999</v>
      </c>
      <c r="F30" s="15">
        <f t="shared" si="4"/>
        <v>612120</v>
      </c>
      <c r="G30" s="15">
        <f t="shared" si="4"/>
        <v>661080</v>
      </c>
      <c r="H30" s="15">
        <f t="shared" si="4"/>
        <v>713964</v>
      </c>
    </row>
    <row r="31" spans="1:8" ht="12" customHeight="1">
      <c r="A31" s="1"/>
      <c r="B31" s="1"/>
      <c r="C31" s="1"/>
      <c r="D31" s="1"/>
      <c r="E31" s="31"/>
      <c r="F31" s="1"/>
      <c r="G31" s="1"/>
      <c r="H31" s="1"/>
    </row>
    <row r="32" spans="1:8" s="21" customFormat="1" ht="12.75">
      <c r="A32" s="20" t="s">
        <v>19</v>
      </c>
      <c r="H32" s="32"/>
    </row>
    <row r="33" spans="1:8" s="21" customFormat="1" ht="23.25" customHeight="1">
      <c r="A33" s="39" t="s">
        <v>52</v>
      </c>
      <c r="B33" s="39"/>
      <c r="C33" s="39"/>
      <c r="D33" s="39"/>
      <c r="E33" s="39"/>
      <c r="F33" s="39"/>
      <c r="G33" s="39"/>
      <c r="H33" s="39"/>
    </row>
    <row r="34" spans="1:8" s="21" customFormat="1" ht="15.75" customHeight="1">
      <c r="A34" s="33" t="s">
        <v>49</v>
      </c>
      <c r="B34" s="33"/>
      <c r="C34" s="33"/>
      <c r="D34" s="33"/>
      <c r="E34" s="33"/>
      <c r="F34" s="33"/>
      <c r="G34" s="33"/>
      <c r="H34" s="33"/>
    </row>
    <row r="35" spans="1:8" ht="15.75" customHeight="1">
      <c r="A35" s="33" t="s">
        <v>36</v>
      </c>
      <c r="B35" s="33"/>
      <c r="C35" s="33"/>
      <c r="D35" s="33"/>
      <c r="E35" s="33"/>
      <c r="F35" s="33"/>
      <c r="G35" s="33"/>
      <c r="H35" s="33"/>
    </row>
    <row r="36" spans="1:9" ht="12.75">
      <c r="A36" s="19"/>
      <c r="B36" s="17"/>
      <c r="C36" s="17"/>
      <c r="D36" s="17"/>
      <c r="E36" s="17"/>
      <c r="F36" s="17"/>
      <c r="G36" s="17"/>
      <c r="H36" s="17"/>
      <c r="I36" s="17"/>
    </row>
  </sheetData>
  <sheetProtection/>
  <mergeCells count="16">
    <mergeCell ref="A35:H35"/>
    <mergeCell ref="A34:H34"/>
    <mergeCell ref="B11:E11"/>
    <mergeCell ref="A12:E12"/>
    <mergeCell ref="A13:E13"/>
    <mergeCell ref="A14:E14"/>
    <mergeCell ref="A15:E15"/>
    <mergeCell ref="A33:H33"/>
    <mergeCell ref="A8:H8"/>
    <mergeCell ref="A9:H9"/>
    <mergeCell ref="B2:D2"/>
    <mergeCell ref="B3:D3"/>
    <mergeCell ref="B4:D4"/>
    <mergeCell ref="A5:H5"/>
    <mergeCell ref="A6:H6"/>
    <mergeCell ref="A7:H7"/>
  </mergeCells>
  <printOptions horizontalCentered="1"/>
  <pageMargins left="0.22" right="0.31" top="0.7875" bottom="0.7875" header="0.5118055555555556" footer="0.511805555555555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4.7109375" style="0" customWidth="1"/>
    <col min="2" max="8" width="14.281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34" t="s">
        <v>0</v>
      </c>
      <c r="C2" s="34"/>
      <c r="D2" s="34"/>
      <c r="E2" s="2"/>
      <c r="F2" s="2"/>
      <c r="G2" s="2"/>
      <c r="H2" s="2"/>
    </row>
    <row r="3" spans="1:8" ht="15">
      <c r="A3" s="5"/>
      <c r="B3" s="34" t="s">
        <v>1</v>
      </c>
      <c r="C3" s="34"/>
      <c r="D3" s="34"/>
      <c r="E3" s="5"/>
      <c r="F3" s="5"/>
      <c r="G3" s="5"/>
      <c r="H3" s="5"/>
    </row>
    <row r="4" spans="1:8" ht="15.75">
      <c r="A4" s="18"/>
      <c r="B4" s="35"/>
      <c r="C4" s="35"/>
      <c r="D4" s="35"/>
      <c r="E4" s="18"/>
      <c r="F4" s="18"/>
      <c r="G4" s="18"/>
      <c r="H4" s="18"/>
    </row>
    <row r="5" spans="1:8" s="1" customFormat="1" ht="20.25" customHeight="1" hidden="1">
      <c r="A5" s="38" t="s">
        <v>37</v>
      </c>
      <c r="B5" s="38"/>
      <c r="C5" s="38"/>
      <c r="D5" s="38"/>
      <c r="E5" s="38"/>
      <c r="F5" s="38"/>
      <c r="G5" s="38"/>
      <c r="H5" s="38"/>
    </row>
    <row r="6" spans="1:8" s="1" customFormat="1" ht="12.75" customHeight="1">
      <c r="A6" s="38"/>
      <c r="B6" s="38"/>
      <c r="C6" s="38"/>
      <c r="D6" s="38"/>
      <c r="E6" s="38"/>
      <c r="F6" s="38"/>
      <c r="G6" s="38"/>
      <c r="H6" s="38"/>
    </row>
    <row r="7" spans="1:8" s="1" customFormat="1" ht="12">
      <c r="A7" s="40" t="s">
        <v>2</v>
      </c>
      <c r="B7" s="40"/>
      <c r="C7" s="40"/>
      <c r="D7" s="40"/>
      <c r="E7" s="40"/>
      <c r="F7" s="40"/>
      <c r="G7" s="40"/>
      <c r="H7" s="40"/>
    </row>
    <row r="8" spans="1:8" s="1" customFormat="1" ht="12">
      <c r="A8" s="40" t="s">
        <v>3</v>
      </c>
      <c r="B8" s="40"/>
      <c r="C8" s="40"/>
      <c r="D8" s="40"/>
      <c r="E8" s="40"/>
      <c r="F8" s="40"/>
      <c r="G8" s="40"/>
      <c r="H8" s="40"/>
    </row>
    <row r="9" spans="1:8" s="1" customFormat="1" ht="15" customHeight="1">
      <c r="A9" s="38" t="s">
        <v>48</v>
      </c>
      <c r="B9" s="38"/>
      <c r="C9" s="38"/>
      <c r="D9" s="38"/>
      <c r="E9" s="38"/>
      <c r="F9" s="38"/>
      <c r="G9" s="38"/>
      <c r="H9" s="38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6" t="s">
        <v>44</v>
      </c>
      <c r="C11" s="36"/>
      <c r="D11" s="36"/>
      <c r="E11" s="36"/>
      <c r="F11" s="24">
        <v>2017</v>
      </c>
      <c r="G11" s="24">
        <v>2018</v>
      </c>
      <c r="H11" s="24">
        <v>2019</v>
      </c>
    </row>
    <row r="12" spans="1:8" ht="12.75">
      <c r="A12" s="36" t="s">
        <v>35</v>
      </c>
      <c r="B12" s="36"/>
      <c r="C12" s="36"/>
      <c r="D12" s="36"/>
      <c r="E12" s="36"/>
      <c r="F12" s="25">
        <v>1.08</v>
      </c>
      <c r="G12" s="25">
        <f>F12</f>
        <v>1.08</v>
      </c>
      <c r="H12" s="25">
        <f>G12</f>
        <v>1.08</v>
      </c>
    </row>
    <row r="13" spans="1:8" ht="12.75">
      <c r="A13" s="36" t="s">
        <v>34</v>
      </c>
      <c r="B13" s="36"/>
      <c r="C13" s="36"/>
      <c r="D13" s="36"/>
      <c r="E13" s="36"/>
      <c r="F13" s="25">
        <v>1.03</v>
      </c>
      <c r="G13" s="25">
        <f>F13</f>
        <v>1.03</v>
      </c>
      <c r="H13" s="25">
        <f>G13</f>
        <v>1.03</v>
      </c>
    </row>
    <row r="14" spans="1:8" ht="12.75">
      <c r="A14" s="37" t="s">
        <v>30</v>
      </c>
      <c r="B14" s="37"/>
      <c r="C14" s="37"/>
      <c r="D14" s="37"/>
      <c r="E14" s="37"/>
      <c r="F14" s="25">
        <v>1</v>
      </c>
      <c r="G14" s="25">
        <v>1</v>
      </c>
      <c r="H14" s="25">
        <f>G14</f>
        <v>1</v>
      </c>
    </row>
    <row r="15" spans="1:8" ht="12.75">
      <c r="A15" s="36" t="s">
        <v>31</v>
      </c>
      <c r="B15" s="36"/>
      <c r="C15" s="36"/>
      <c r="D15" s="36"/>
      <c r="E15" s="36"/>
      <c r="F15" s="11">
        <f>F12*F13*F14</f>
        <v>1.1124</v>
      </c>
      <c r="G15" s="11">
        <f>G12*G13*G14</f>
        <v>1.1124</v>
      </c>
      <c r="H15" s="11">
        <f>H12*H13*H14</f>
        <v>1.1124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7039129.15</v>
      </c>
      <c r="C18" s="14">
        <v>7229833.85</v>
      </c>
      <c r="D18" s="14">
        <v>7657948.1</v>
      </c>
      <c r="E18" s="14">
        <v>9019171.42</v>
      </c>
      <c r="F18" s="14">
        <v>10032930</v>
      </c>
      <c r="G18" s="14">
        <v>11160630</v>
      </c>
      <c r="H18" s="14">
        <v>12415000</v>
      </c>
    </row>
    <row r="19" spans="1:8" ht="12.75">
      <c r="A19" s="13" t="s">
        <v>7</v>
      </c>
      <c r="B19" s="14">
        <v>1366955.56</v>
      </c>
      <c r="C19" s="14">
        <v>1525556.82</v>
      </c>
      <c r="D19" s="14">
        <v>1605837.35</v>
      </c>
      <c r="E19" s="14">
        <v>2059156.27</v>
      </c>
      <c r="F19" s="14">
        <v>2290600</v>
      </c>
      <c r="G19" s="14">
        <v>2548060</v>
      </c>
      <c r="H19" s="14">
        <v>2834460</v>
      </c>
    </row>
    <row r="20" spans="1:8" ht="12.75">
      <c r="A20" s="13" t="s">
        <v>8</v>
      </c>
      <c r="B20" s="14">
        <v>1637038.15</v>
      </c>
      <c r="C20" s="14">
        <v>1750586.08</v>
      </c>
      <c r="D20" s="14">
        <v>2008347.11</v>
      </c>
      <c r="E20" s="14">
        <v>3278709.58</v>
      </c>
      <c r="F20" s="14">
        <v>3647240</v>
      </c>
      <c r="G20" s="14">
        <v>4057200</v>
      </c>
      <c r="H20" s="14">
        <v>4513230</v>
      </c>
    </row>
    <row r="21" spans="1:8" ht="12.75">
      <c r="A21" s="13" t="s">
        <v>9</v>
      </c>
      <c r="B21" s="14">
        <v>2968861.45</v>
      </c>
      <c r="C21" s="14">
        <v>3041886.77</v>
      </c>
      <c r="D21" s="14">
        <v>3401814.08</v>
      </c>
      <c r="E21" s="14">
        <v>4632240</v>
      </c>
      <c r="F21" s="14">
        <v>5152900</v>
      </c>
      <c r="G21" s="14">
        <v>5732080</v>
      </c>
      <c r="H21" s="14">
        <v>6376330</v>
      </c>
    </row>
    <row r="22" spans="1:8" ht="12.75">
      <c r="A22" s="13" t="s">
        <v>10</v>
      </c>
      <c r="B22" s="14">
        <v>3071975.04</v>
      </c>
      <c r="C22" s="14">
        <v>3561838.41</v>
      </c>
      <c r="D22" s="14">
        <v>3912966.72</v>
      </c>
      <c r="E22" s="14">
        <v>5142502.5</v>
      </c>
      <c r="F22" s="14">
        <v>5720520</v>
      </c>
      <c r="G22" s="14">
        <v>6363750</v>
      </c>
      <c r="H22" s="14">
        <v>7079000</v>
      </c>
    </row>
    <row r="23" spans="1:8" ht="12.75">
      <c r="A23" s="13" t="s">
        <v>11</v>
      </c>
      <c r="B23" s="14">
        <v>2856843.91</v>
      </c>
      <c r="C23" s="14">
        <v>3212619.14</v>
      </c>
      <c r="D23" s="14">
        <v>4015888.47</v>
      </c>
      <c r="E23" s="14">
        <v>4372311.25</v>
      </c>
      <c r="F23" s="14">
        <v>4863760</v>
      </c>
      <c r="G23" s="14">
        <v>5410450</v>
      </c>
      <c r="H23" s="14">
        <v>6018580</v>
      </c>
    </row>
    <row r="24" spans="1:8" ht="12.75">
      <c r="A24" s="13" t="s">
        <v>12</v>
      </c>
      <c r="B24" s="14">
        <v>2930067.77</v>
      </c>
      <c r="C24" s="14">
        <v>3495972.71</v>
      </c>
      <c r="D24" s="14">
        <v>4226948.11</v>
      </c>
      <c r="E24" s="14">
        <v>3733496.25</v>
      </c>
      <c r="F24" s="14">
        <v>4153140</v>
      </c>
      <c r="G24" s="14">
        <v>4619950</v>
      </c>
      <c r="H24" s="14">
        <v>5139200</v>
      </c>
    </row>
    <row r="25" spans="1:8" ht="12.75">
      <c r="A25" s="13" t="s">
        <v>13</v>
      </c>
      <c r="B25" s="14">
        <v>912410.88</v>
      </c>
      <c r="C25" s="14">
        <v>1204459.67</v>
      </c>
      <c r="D25" s="14">
        <v>1431313.37</v>
      </c>
      <c r="E25" s="14">
        <v>1463925</v>
      </c>
      <c r="F25" s="14">
        <v>1628470</v>
      </c>
      <c r="G25" s="14">
        <v>1811500</v>
      </c>
      <c r="H25" s="14">
        <v>2015100</v>
      </c>
    </row>
    <row r="26" spans="1:8" ht="12.75">
      <c r="A26" s="13" t="s">
        <v>14</v>
      </c>
      <c r="B26" s="14">
        <v>548749.04</v>
      </c>
      <c r="C26" s="14">
        <v>664746.66</v>
      </c>
      <c r="D26" s="14">
        <v>575801.34</v>
      </c>
      <c r="E26" s="14">
        <v>634590.66</v>
      </c>
      <c r="F26" s="14">
        <v>705920</v>
      </c>
      <c r="G26" s="14">
        <v>785260</v>
      </c>
      <c r="H26" s="14">
        <v>873500</v>
      </c>
    </row>
    <row r="27" spans="1:8" ht="12.75">
      <c r="A27" s="13" t="s">
        <v>15</v>
      </c>
      <c r="B27" s="14">
        <v>392334.62</v>
      </c>
      <c r="C27" s="14">
        <v>439538.16</v>
      </c>
      <c r="D27" s="14">
        <v>415382.54</v>
      </c>
      <c r="E27" s="14">
        <v>457793.18</v>
      </c>
      <c r="F27" s="14">
        <v>509200</v>
      </c>
      <c r="G27" s="14">
        <v>566440</v>
      </c>
      <c r="H27" s="14">
        <v>630100</v>
      </c>
    </row>
    <row r="28" spans="1:8" ht="12.75">
      <c r="A28" s="13" t="s">
        <v>16</v>
      </c>
      <c r="B28" s="14">
        <v>256793.64</v>
      </c>
      <c r="C28" s="14">
        <v>304871.11</v>
      </c>
      <c r="D28" s="14">
        <v>311191.26</v>
      </c>
      <c r="E28" s="14">
        <v>342963.89</v>
      </c>
      <c r="F28" s="14">
        <v>381520</v>
      </c>
      <c r="G28" s="14">
        <v>424400</v>
      </c>
      <c r="H28" s="14">
        <v>472100</v>
      </c>
    </row>
    <row r="29" spans="1:8" ht="12.75">
      <c r="A29" s="13" t="s">
        <v>17</v>
      </c>
      <c r="B29" s="14">
        <v>3413520.11</v>
      </c>
      <c r="C29" s="14">
        <v>3481538.43</v>
      </c>
      <c r="D29" s="14">
        <v>4045565.54</v>
      </c>
      <c r="E29" s="14">
        <v>4458640</v>
      </c>
      <c r="F29" s="14">
        <v>4959800</v>
      </c>
      <c r="G29" s="14">
        <v>5517280</v>
      </c>
      <c r="H29" s="14">
        <v>6137400</v>
      </c>
    </row>
    <row r="30" spans="1:8" ht="12.75">
      <c r="A30" s="13" t="s">
        <v>18</v>
      </c>
      <c r="B30" s="15">
        <f aca="true" t="shared" si="0" ref="B30:H30">SUM(B18:B29)</f>
        <v>27394679.32</v>
      </c>
      <c r="C30" s="15">
        <f t="shared" si="0"/>
        <v>29913447.810000002</v>
      </c>
      <c r="D30" s="15">
        <f t="shared" si="0"/>
        <v>33609003.99</v>
      </c>
      <c r="E30" s="15">
        <f t="shared" si="0"/>
        <v>39595499.99999999</v>
      </c>
      <c r="F30" s="15">
        <f t="shared" si="0"/>
        <v>44046000</v>
      </c>
      <c r="G30" s="15">
        <f t="shared" si="0"/>
        <v>48997000</v>
      </c>
      <c r="H30" s="15">
        <f t="shared" si="0"/>
        <v>54504000</v>
      </c>
    </row>
    <row r="31" spans="1:8" ht="16.5" customHeight="1">
      <c r="A31" s="1"/>
      <c r="B31" s="1"/>
      <c r="C31" s="1"/>
      <c r="D31" s="1"/>
      <c r="E31" s="31"/>
      <c r="F31" s="1"/>
      <c r="G31" s="1"/>
      <c r="H31" s="1"/>
    </row>
    <row r="32" spans="1:8" s="21" customFormat="1" ht="12.75">
      <c r="A32" s="20" t="s">
        <v>19</v>
      </c>
      <c r="H32" s="32"/>
    </row>
    <row r="33" spans="1:8" s="21" customFormat="1" ht="26.25" customHeight="1">
      <c r="A33" s="39" t="s">
        <v>51</v>
      </c>
      <c r="B33" s="39"/>
      <c r="C33" s="39"/>
      <c r="D33" s="39"/>
      <c r="E33" s="39"/>
      <c r="F33" s="39"/>
      <c r="G33" s="39"/>
      <c r="H33" s="39"/>
    </row>
    <row r="34" spans="1:8" s="21" customFormat="1" ht="15.75" customHeight="1">
      <c r="A34" s="33" t="s">
        <v>50</v>
      </c>
      <c r="B34" s="33"/>
      <c r="C34" s="33"/>
      <c r="D34" s="33"/>
      <c r="E34" s="33"/>
      <c r="F34" s="33"/>
      <c r="G34" s="33"/>
      <c r="H34" s="33"/>
    </row>
    <row r="35" spans="1:8" ht="15.75" customHeight="1">
      <c r="A35" s="33" t="s">
        <v>36</v>
      </c>
      <c r="B35" s="33"/>
      <c r="C35" s="33"/>
      <c r="D35" s="33"/>
      <c r="E35" s="33"/>
      <c r="F35" s="33"/>
      <c r="G35" s="33"/>
      <c r="H35" s="33"/>
    </row>
    <row r="38" ht="12.75">
      <c r="F38" s="23"/>
    </row>
  </sheetData>
  <sheetProtection/>
  <mergeCells count="16">
    <mergeCell ref="A35:H35"/>
    <mergeCell ref="A15:E15"/>
    <mergeCell ref="A5:H5"/>
    <mergeCell ref="A6:H6"/>
    <mergeCell ref="A7:H7"/>
    <mergeCell ref="A8:H8"/>
    <mergeCell ref="A9:H9"/>
    <mergeCell ref="A33:H33"/>
    <mergeCell ref="B2:D2"/>
    <mergeCell ref="B3:D3"/>
    <mergeCell ref="B4:D4"/>
    <mergeCell ref="A34:H34"/>
    <mergeCell ref="B11:E11"/>
    <mergeCell ref="A12:E12"/>
    <mergeCell ref="A13:E13"/>
    <mergeCell ref="A14:E14"/>
  </mergeCells>
  <printOptions horizontalCentered="1"/>
  <pageMargins left="0.25" right="0.36" top="0.7875" bottom="0.7875" header="0.5118055555555556" footer="0.511805555555555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4.42187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4" t="s">
        <v>0</v>
      </c>
      <c r="C2" s="34"/>
      <c r="D2" s="34"/>
      <c r="E2" s="2"/>
      <c r="F2" s="2"/>
      <c r="G2" s="2"/>
      <c r="H2" s="2"/>
      <c r="I2" s="18"/>
      <c r="J2" s="18"/>
    </row>
    <row r="3" spans="1:10" ht="15">
      <c r="A3" s="5"/>
      <c r="B3" s="34" t="s">
        <v>1</v>
      </c>
      <c r="C3" s="34"/>
      <c r="D3" s="34"/>
      <c r="E3" s="5"/>
      <c r="F3" s="5"/>
      <c r="G3" s="5"/>
      <c r="H3" s="5"/>
      <c r="I3" s="18"/>
      <c r="J3" s="18"/>
    </row>
    <row r="4" spans="1:10" ht="15.75">
      <c r="A4" s="18"/>
      <c r="B4" s="35"/>
      <c r="C4" s="35"/>
      <c r="D4" s="35"/>
      <c r="E4" s="18"/>
      <c r="F4" s="18"/>
      <c r="G4" s="18"/>
      <c r="H4" s="18"/>
      <c r="I4" s="18"/>
      <c r="J4" s="18"/>
    </row>
    <row r="5" spans="1:8" s="1" customFormat="1" ht="20.25" customHeight="1" hidden="1">
      <c r="A5" s="38" t="s">
        <v>37</v>
      </c>
      <c r="B5" s="38"/>
      <c r="C5" s="38"/>
      <c r="D5" s="38"/>
      <c r="E5" s="38"/>
      <c r="F5" s="38"/>
      <c r="G5" s="38"/>
      <c r="H5" s="38"/>
    </row>
    <row r="6" spans="1:8" s="1" customFormat="1" ht="12.75" customHeight="1">
      <c r="A6" s="38"/>
      <c r="B6" s="38"/>
      <c r="C6" s="38"/>
      <c r="D6" s="38"/>
      <c r="E6" s="38"/>
      <c r="F6" s="38"/>
      <c r="G6" s="38"/>
      <c r="H6" s="38"/>
    </row>
    <row r="7" spans="1:8" s="1" customFormat="1" ht="12">
      <c r="A7" s="40" t="s">
        <v>2</v>
      </c>
      <c r="B7" s="40"/>
      <c r="C7" s="40"/>
      <c r="D7" s="40"/>
      <c r="E7" s="40"/>
      <c r="F7" s="40"/>
      <c r="G7" s="40"/>
      <c r="H7" s="40"/>
    </row>
    <row r="8" spans="1:8" s="1" customFormat="1" ht="12">
      <c r="A8" s="40" t="s">
        <v>3</v>
      </c>
      <c r="B8" s="40"/>
      <c r="C8" s="40"/>
      <c r="D8" s="40"/>
      <c r="E8" s="40"/>
      <c r="F8" s="40"/>
      <c r="G8" s="40"/>
      <c r="H8" s="40"/>
    </row>
    <row r="9" spans="1:8" s="1" customFormat="1" ht="15" customHeight="1">
      <c r="A9" s="38" t="s">
        <v>48</v>
      </c>
      <c r="B9" s="38"/>
      <c r="C9" s="38"/>
      <c r="D9" s="38"/>
      <c r="E9" s="38"/>
      <c r="F9" s="38"/>
      <c r="G9" s="38"/>
      <c r="H9" s="38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6" t="s">
        <v>46</v>
      </c>
      <c r="C11" s="36"/>
      <c r="D11" s="36"/>
      <c r="E11" s="36"/>
      <c r="F11" s="24">
        <v>2017</v>
      </c>
      <c r="G11" s="24">
        <v>2018</v>
      </c>
      <c r="H11" s="24">
        <v>2019</v>
      </c>
    </row>
    <row r="12" spans="1:8" ht="12.75">
      <c r="A12" s="36" t="s">
        <v>22</v>
      </c>
      <c r="B12" s="36"/>
      <c r="C12" s="36"/>
      <c r="D12" s="36"/>
      <c r="E12" s="36"/>
      <c r="F12" s="25">
        <v>1.08</v>
      </c>
      <c r="G12" s="25">
        <f aca="true" t="shared" si="0" ref="G12:H14">F12</f>
        <v>1.08</v>
      </c>
      <c r="H12" s="25">
        <v>1.08</v>
      </c>
    </row>
    <row r="13" spans="1:8" ht="12.75">
      <c r="A13" s="36" t="s">
        <v>20</v>
      </c>
      <c r="B13" s="36"/>
      <c r="C13" s="36"/>
      <c r="D13" s="36"/>
      <c r="E13" s="36"/>
      <c r="F13" s="25">
        <v>1</v>
      </c>
      <c r="G13" s="25">
        <f t="shared" si="0"/>
        <v>1</v>
      </c>
      <c r="H13" s="25">
        <f t="shared" si="0"/>
        <v>1</v>
      </c>
    </row>
    <row r="14" spans="1:8" ht="12.75">
      <c r="A14" s="37" t="s">
        <v>21</v>
      </c>
      <c r="B14" s="37"/>
      <c r="C14" s="37"/>
      <c r="D14" s="37"/>
      <c r="E14" s="37"/>
      <c r="F14" s="25">
        <v>1</v>
      </c>
      <c r="G14" s="25">
        <f t="shared" si="0"/>
        <v>1</v>
      </c>
      <c r="H14" s="25">
        <f t="shared" si="0"/>
        <v>1</v>
      </c>
    </row>
    <row r="15" spans="1:8" ht="12.75">
      <c r="A15" s="36" t="s">
        <v>23</v>
      </c>
      <c r="B15" s="36"/>
      <c r="C15" s="36"/>
      <c r="D15" s="36"/>
      <c r="E15" s="36"/>
      <c r="F15" s="11">
        <f>F12*F13*F14</f>
        <v>1.08</v>
      </c>
      <c r="G15" s="11">
        <f>G12*G13*G14</f>
        <v>1.08</v>
      </c>
      <c r="H15" s="11">
        <f>H12*H13*H14</f>
        <v>1.08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32193.85</v>
      </c>
      <c r="C18" s="14">
        <v>47411.62</v>
      </c>
      <c r="D18" s="14">
        <v>39649.64</v>
      </c>
      <c r="E18" s="14">
        <v>34215.42</v>
      </c>
      <c r="F18" s="14">
        <v>36950</v>
      </c>
      <c r="G18" s="14">
        <v>39900</v>
      </c>
      <c r="H18" s="14">
        <v>43030</v>
      </c>
    </row>
    <row r="19" spans="1:8" ht="12.75">
      <c r="A19" s="13" t="s">
        <v>7</v>
      </c>
      <c r="B19" s="14">
        <v>3894.53</v>
      </c>
      <c r="C19" s="14">
        <v>688.93</v>
      </c>
      <c r="D19" s="14">
        <v>3120.28</v>
      </c>
      <c r="E19" s="14">
        <v>4413.89</v>
      </c>
      <c r="F19" s="14">
        <v>4760</v>
      </c>
      <c r="G19" s="14">
        <v>5140</v>
      </c>
      <c r="H19" s="14">
        <v>5550</v>
      </c>
    </row>
    <row r="20" spans="1:8" ht="12.75">
      <c r="A20" s="13" t="s">
        <v>8</v>
      </c>
      <c r="B20" s="14">
        <v>4328.99</v>
      </c>
      <c r="C20" s="14">
        <v>1037.97</v>
      </c>
      <c r="D20" s="14">
        <v>3553.93</v>
      </c>
      <c r="E20" s="14">
        <v>1870.73</v>
      </c>
      <c r="F20" s="14">
        <v>2020</v>
      </c>
      <c r="G20" s="14">
        <v>2180</v>
      </c>
      <c r="H20" s="14">
        <v>2350</v>
      </c>
    </row>
    <row r="21" spans="1:8" ht="12.75">
      <c r="A21" s="13" t="s">
        <v>9</v>
      </c>
      <c r="B21" s="14">
        <v>5017.85</v>
      </c>
      <c r="C21" s="14">
        <v>4245.11</v>
      </c>
      <c r="D21" s="14">
        <v>6015.54</v>
      </c>
      <c r="E21" s="14">
        <v>6436.6278</v>
      </c>
      <c r="F21" s="14">
        <v>6950</v>
      </c>
      <c r="G21" s="14">
        <v>7500</v>
      </c>
      <c r="H21" s="14">
        <v>8100.000000000001</v>
      </c>
    </row>
    <row r="22" spans="1:8" ht="12.75">
      <c r="A22" s="13" t="s">
        <v>10</v>
      </c>
      <c r="B22" s="14">
        <v>8709.87</v>
      </c>
      <c r="C22" s="14">
        <v>2787.04</v>
      </c>
      <c r="D22" s="14">
        <v>5968.22</v>
      </c>
      <c r="E22" s="14">
        <v>6385.995400000001</v>
      </c>
      <c r="F22" s="14">
        <v>6900</v>
      </c>
      <c r="G22" s="14">
        <v>7450</v>
      </c>
      <c r="H22" s="14">
        <v>8050</v>
      </c>
    </row>
    <row r="23" spans="1:8" ht="12.75">
      <c r="A23" s="13" t="s">
        <v>11</v>
      </c>
      <c r="B23" s="14">
        <v>5278.46</v>
      </c>
      <c r="C23" s="14">
        <v>863.56</v>
      </c>
      <c r="D23" s="14">
        <v>6910.38</v>
      </c>
      <c r="E23" s="14">
        <v>7394.106600000001</v>
      </c>
      <c r="F23" s="14">
        <v>7980</v>
      </c>
      <c r="G23" s="14">
        <v>8620</v>
      </c>
      <c r="H23" s="14">
        <v>9300</v>
      </c>
    </row>
    <row r="24" spans="1:8" ht="12.75">
      <c r="A24" s="13" t="s">
        <v>12</v>
      </c>
      <c r="B24" s="14">
        <v>4702.6</v>
      </c>
      <c r="C24" s="14">
        <v>2298.89</v>
      </c>
      <c r="D24" s="14">
        <v>4286.29</v>
      </c>
      <c r="E24" s="14">
        <v>4586.3303000000005</v>
      </c>
      <c r="F24" s="14">
        <v>4950</v>
      </c>
      <c r="G24" s="14">
        <v>5350</v>
      </c>
      <c r="H24" s="14">
        <v>5780</v>
      </c>
    </row>
    <row r="25" spans="1:8" ht="12.75">
      <c r="A25" s="13" t="s">
        <v>13</v>
      </c>
      <c r="B25" s="14">
        <v>3318.44</v>
      </c>
      <c r="C25" s="14">
        <v>9032.01</v>
      </c>
      <c r="D25" s="14">
        <v>6359.25</v>
      </c>
      <c r="E25" s="14">
        <v>6804.3975</v>
      </c>
      <c r="F25" s="14">
        <v>7350</v>
      </c>
      <c r="G25" s="14">
        <v>7940</v>
      </c>
      <c r="H25" s="14">
        <v>8580</v>
      </c>
    </row>
    <row r="26" spans="1:8" ht="12.75">
      <c r="A26" s="13" t="s">
        <v>14</v>
      </c>
      <c r="B26" s="14">
        <v>76250.03</v>
      </c>
      <c r="C26" s="14">
        <v>109505.49</v>
      </c>
      <c r="D26" s="14">
        <v>103431.58</v>
      </c>
      <c r="E26" s="14">
        <v>110671.79</v>
      </c>
      <c r="F26" s="14">
        <v>119530</v>
      </c>
      <c r="G26" s="14">
        <v>129100</v>
      </c>
      <c r="H26" s="14">
        <v>139430</v>
      </c>
    </row>
    <row r="27" spans="1:8" ht="12.75">
      <c r="A27" s="13" t="s">
        <v>15</v>
      </c>
      <c r="B27" s="14">
        <v>277929.11</v>
      </c>
      <c r="C27" s="14">
        <v>352034.94</v>
      </c>
      <c r="D27" s="14">
        <v>492327.13</v>
      </c>
      <c r="E27" s="14">
        <v>526790.02</v>
      </c>
      <c r="F27" s="14">
        <v>568930</v>
      </c>
      <c r="G27" s="14">
        <v>614450</v>
      </c>
      <c r="H27" s="14">
        <v>663600</v>
      </c>
    </row>
    <row r="28" spans="1:8" ht="12.75">
      <c r="A28" s="13" t="s">
        <v>16</v>
      </c>
      <c r="B28" s="14">
        <v>43272.13</v>
      </c>
      <c r="C28" s="14">
        <v>53050.29</v>
      </c>
      <c r="D28" s="14">
        <v>62974.05</v>
      </c>
      <c r="E28" s="14">
        <v>67382.23</v>
      </c>
      <c r="F28" s="14">
        <v>72760</v>
      </c>
      <c r="G28" s="14">
        <f>78580+220</f>
        <v>78800</v>
      </c>
      <c r="H28" s="14">
        <v>85100</v>
      </c>
    </row>
    <row r="29" spans="1:8" ht="12.75">
      <c r="A29" s="13" t="s">
        <v>17</v>
      </c>
      <c r="B29" s="14">
        <v>33991.86</v>
      </c>
      <c r="C29" s="14">
        <v>47414.79</v>
      </c>
      <c r="D29" s="14">
        <v>55765.16</v>
      </c>
      <c r="E29" s="14">
        <f>59668.72-20.26</f>
        <v>59648.46</v>
      </c>
      <c r="F29" s="14">
        <v>64420</v>
      </c>
      <c r="G29" s="14">
        <v>69570</v>
      </c>
      <c r="H29" s="14">
        <v>75130</v>
      </c>
    </row>
    <row r="30" spans="1:8" ht="12.75">
      <c r="A30" s="13" t="s">
        <v>18</v>
      </c>
      <c r="B30" s="15">
        <f aca="true" t="shared" si="1" ref="B30:G30">SUM(B18:B29)</f>
        <v>498887.72</v>
      </c>
      <c r="C30" s="15">
        <f t="shared" si="1"/>
        <v>630370.6400000001</v>
      </c>
      <c r="D30" s="15">
        <f t="shared" si="1"/>
        <v>790361.4500000001</v>
      </c>
      <c r="E30" s="15">
        <f t="shared" si="1"/>
        <v>836599.9975999999</v>
      </c>
      <c r="F30" s="15">
        <f t="shared" si="1"/>
        <v>903500</v>
      </c>
      <c r="G30" s="15">
        <f t="shared" si="1"/>
        <v>976000</v>
      </c>
      <c r="H30" s="15">
        <f>SUM(H18:H29)</f>
        <v>1054000</v>
      </c>
    </row>
    <row r="31" spans="1:8" ht="13.5" customHeight="1">
      <c r="A31" s="1"/>
      <c r="B31" s="1"/>
      <c r="C31" s="1"/>
      <c r="D31" s="1"/>
      <c r="E31" s="31"/>
      <c r="F31" s="1"/>
      <c r="G31" s="1"/>
      <c r="H31" s="1"/>
    </row>
    <row r="32" spans="1:8" s="21" customFormat="1" ht="12.75">
      <c r="A32" s="20" t="s">
        <v>19</v>
      </c>
      <c r="H32" s="32"/>
    </row>
    <row r="33" spans="1:8" s="21" customFormat="1" ht="15.75" customHeight="1">
      <c r="A33" s="39" t="s">
        <v>47</v>
      </c>
      <c r="B33" s="39"/>
      <c r="C33" s="39"/>
      <c r="D33" s="39"/>
      <c r="E33" s="39"/>
      <c r="F33" s="39"/>
      <c r="G33" s="39"/>
      <c r="H33" s="39"/>
    </row>
    <row r="34" spans="1:8" s="21" customFormat="1" ht="11.25">
      <c r="A34" s="33" t="s">
        <v>49</v>
      </c>
      <c r="B34" s="33"/>
      <c r="C34" s="33"/>
      <c r="D34" s="33"/>
      <c r="E34" s="33"/>
      <c r="F34" s="33"/>
      <c r="G34" s="33"/>
      <c r="H34" s="33"/>
    </row>
    <row r="35" spans="1:8" ht="12.75">
      <c r="A35" s="33" t="s">
        <v>36</v>
      </c>
      <c r="B35" s="33"/>
      <c r="C35" s="33"/>
      <c r="D35" s="33"/>
      <c r="E35" s="33"/>
      <c r="F35" s="33"/>
      <c r="G35" s="33"/>
      <c r="H35" s="33"/>
    </row>
    <row r="36" ht="18.75" customHeight="1">
      <c r="F36" s="23"/>
    </row>
  </sheetData>
  <sheetProtection/>
  <mergeCells count="16">
    <mergeCell ref="B2:D2"/>
    <mergeCell ref="B3:D3"/>
    <mergeCell ref="B4:D4"/>
    <mergeCell ref="A5:H5"/>
    <mergeCell ref="A6:H6"/>
    <mergeCell ref="A7:H7"/>
    <mergeCell ref="A15:E15"/>
    <mergeCell ref="A33:H33"/>
    <mergeCell ref="A34:H34"/>
    <mergeCell ref="A35:H35"/>
    <mergeCell ref="A8:H8"/>
    <mergeCell ref="A9:H9"/>
    <mergeCell ref="B11:E11"/>
    <mergeCell ref="A12:E12"/>
    <mergeCell ref="A13:E13"/>
    <mergeCell ref="A14:E14"/>
  </mergeCells>
  <printOptions horizontalCentered="1"/>
  <pageMargins left="0.22" right="0.27" top="0.7875" bottom="0.63" header="0.5118055555555556" footer="0.3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PMSM PM</dc:creator>
  <cp:keywords/>
  <dc:description/>
  <cp:lastModifiedBy>dirlegis5</cp:lastModifiedBy>
  <cp:lastPrinted>2016-07-20T14:29:41Z</cp:lastPrinted>
  <dcterms:created xsi:type="dcterms:W3CDTF">2008-09-15T18:40:42Z</dcterms:created>
  <dcterms:modified xsi:type="dcterms:W3CDTF">2016-10-25T11:19:23Z</dcterms:modified>
  <cp:category/>
  <cp:version/>
  <cp:contentType/>
  <cp:contentStatus/>
  <cp:revision>1</cp:revision>
</cp:coreProperties>
</file>