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definedNames>
    <definedName name="_xlnm.Print_Titles" localSheetId="0">Plan1!$1:$7</definedName>
  </definedNames>
  <calcPr calcId="152511"/>
</workbook>
</file>

<file path=xl/calcChain.xml><?xml version="1.0" encoding="utf-8"?>
<calcChain xmlns="http://schemas.openxmlformats.org/spreadsheetml/2006/main">
  <c r="D100" i="1" l="1"/>
  <c r="D91" i="1"/>
  <c r="D88" i="1"/>
  <c r="D78" i="1"/>
  <c r="D68" i="1"/>
  <c r="D66" i="1"/>
  <c r="D55" i="1"/>
  <c r="D35" i="1"/>
  <c r="D34" i="1"/>
  <c r="D29" i="1"/>
  <c r="D17" i="1"/>
  <c r="D21" i="1"/>
  <c r="D20" i="1"/>
  <c r="D16" i="1"/>
  <c r="D13" i="1"/>
  <c r="D103" i="1" l="1"/>
  <c r="B103" i="1"/>
  <c r="B93" i="1"/>
  <c r="B40" i="1"/>
  <c r="D93" i="1" l="1"/>
  <c r="D23" i="1"/>
  <c r="B23" i="1" l="1"/>
  <c r="D57" i="1" l="1"/>
  <c r="D69" i="1" l="1"/>
  <c r="D80" i="1" l="1"/>
  <c r="B80" i="1" s="1"/>
  <c r="B69" i="1"/>
  <c r="B57" i="1"/>
  <c r="D47" i="1"/>
  <c r="B47" i="1"/>
  <c r="D40" i="1"/>
</calcChain>
</file>

<file path=xl/sharedStrings.xml><?xml version="1.0" encoding="utf-8"?>
<sst xmlns="http://schemas.openxmlformats.org/spreadsheetml/2006/main" count="124" uniqueCount="50">
  <si>
    <t>Fundo Municipal de Saúde</t>
  </si>
  <si>
    <t>Receita</t>
  </si>
  <si>
    <t>Valor</t>
  </si>
  <si>
    <t>Despesa</t>
  </si>
  <si>
    <t>Pessoal e Encargos Sociais</t>
  </si>
  <si>
    <t>Material de Consumo</t>
  </si>
  <si>
    <t>Diárias e Passagens</t>
  </si>
  <si>
    <t>Auxílio Transporte e Alimentação</t>
  </si>
  <si>
    <t>Outros Serviços de Terceiros - Pessoa Física e Jurídica</t>
  </si>
  <si>
    <t>Obrigações Tributárias</t>
  </si>
  <si>
    <t>Transferências</t>
  </si>
  <si>
    <t>Transferências a Consórcios Públicos</t>
  </si>
  <si>
    <t>Investimentos</t>
  </si>
  <si>
    <t>Repasses Estaduais - FES</t>
  </si>
  <si>
    <t>Repasses Federais - FNS</t>
  </si>
  <si>
    <t>Recurso Livre</t>
  </si>
  <si>
    <t>Manutenção do Desenvolvimento do Ensino</t>
  </si>
  <si>
    <t>Contribuições</t>
  </si>
  <si>
    <t>M.D.E (Transferência Constitucional)</t>
  </si>
  <si>
    <t>Outros Recursos Saúde Municipal</t>
  </si>
  <si>
    <t>Transferência FNDE</t>
  </si>
  <si>
    <t>Fundo de Desenvolvimento da Educação Básica e Valorização do Magistério</t>
  </si>
  <si>
    <t>FUNDEB</t>
  </si>
  <si>
    <t>Passagens</t>
  </si>
  <si>
    <t>Fundo Municipal do Meio Ambiente</t>
  </si>
  <si>
    <t>FUNREBOM - Lei Municipal 5288/2010</t>
  </si>
  <si>
    <t>F.M.A - Lei Municipal 4171/1998</t>
  </si>
  <si>
    <t>Outros Serviços de Terceiros - Pessoa Jurídica</t>
  </si>
  <si>
    <t>Fundo Municipal da Criança e Adolescente</t>
  </si>
  <si>
    <t>Subvenções Sociais</t>
  </si>
  <si>
    <t>Contribuições FMDCA</t>
  </si>
  <si>
    <t>Transferência FNAS</t>
  </si>
  <si>
    <t>Fundo Municipal de Assistência Social</t>
  </si>
  <si>
    <t>Lei 4320/64, art 2°, §2°, inciso I</t>
  </si>
  <si>
    <t>A.S.P.S (Transferência Constitucional)</t>
  </si>
  <si>
    <t>Premiações Culturais, Artísticas, Cient., Desp. e Outras</t>
  </si>
  <si>
    <t>Transporte Escolar</t>
  </si>
  <si>
    <t>Diárias</t>
  </si>
  <si>
    <t>Fundo de Reequipamento do Corpo de Bombeiros</t>
  </si>
  <si>
    <t>Indenizações e Restituições</t>
  </si>
  <si>
    <t>Material, Bem ou Serviço p/ Distribuição Gratuíta</t>
  </si>
  <si>
    <t>Locação de Mão-de-obra</t>
  </si>
  <si>
    <t>FMAS</t>
  </si>
  <si>
    <t>ESTADO DO RIO GRANDE DO SUL</t>
  </si>
  <si>
    <t>PREFEITURA MUNICIPAL DE SANTA MARIA</t>
  </si>
  <si>
    <t>SECRETARIA DE MUNICÍPIO DE FINANÇAS</t>
  </si>
  <si>
    <t>Outros Serviços de Terceiros - Pessoa Física e  Jurídica</t>
  </si>
  <si>
    <t>Fundo Municipal do Idoso</t>
  </si>
  <si>
    <t>Quadro Demonstrativo da Receita e Plano de Aplicação dos Fundos Especiais 2021</t>
  </si>
  <si>
    <t xml:space="preserve">FEAS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</si>
</sst>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3663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2819400</xdr:colOff>
      <xdr:row>0</xdr:row>
      <xdr:rowOff>85725</xdr:rowOff>
    </xdr:from>
    <xdr:to>
      <xdr:col>1</xdr:col>
      <xdr:colOff>5248275</xdr:colOff>
      <xdr:row>5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00500" y="85725"/>
          <a:ext cx="2428875" cy="9715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Santa Maria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Município de Finanças</a:t>
          </a: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Gerência de Execução Orçamentária e </a:t>
          </a: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Financeira</a:t>
          </a: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714375</xdr:colOff>
      <xdr:row>0</xdr:row>
      <xdr:rowOff>57150</xdr:rowOff>
    </xdr:from>
    <xdr:to>
      <xdr:col>3</xdr:col>
      <xdr:colOff>514100</xdr:colOff>
      <xdr:row>3</xdr:row>
      <xdr:rowOff>190412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7150"/>
          <a:ext cx="2000000" cy="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43" zoomScaleNormal="100" workbookViewId="0">
      <selection activeCell="F36" sqref="F36"/>
    </sheetView>
  </sheetViews>
  <sheetFormatPr defaultRowHeight="15" x14ac:dyDescent="0.25"/>
  <cols>
    <col min="1" max="1" width="32.85546875" customWidth="1"/>
    <col min="2" max="2" width="13.7109375" customWidth="1"/>
    <col min="3" max="3" width="33" customWidth="1"/>
    <col min="4" max="4" width="14.42578125" customWidth="1"/>
    <col min="5" max="5" width="10.140625" bestFit="1" customWidth="1"/>
  </cols>
  <sheetData>
    <row r="1" spans="1:12" x14ac:dyDescent="0.25">
      <c r="A1" s="1"/>
    </row>
    <row r="2" spans="1:12" x14ac:dyDescent="0.25">
      <c r="A2" s="14" t="s">
        <v>43</v>
      </c>
      <c r="B2" s="2"/>
      <c r="C2" s="2"/>
      <c r="D2" s="2"/>
    </row>
    <row r="3" spans="1:12" x14ac:dyDescent="0.25">
      <c r="A3" s="14" t="s">
        <v>44</v>
      </c>
      <c r="B3" s="2"/>
      <c r="C3" s="2"/>
      <c r="D3" s="2"/>
    </row>
    <row r="4" spans="1:12" x14ac:dyDescent="0.25">
      <c r="A4" s="14" t="s">
        <v>45</v>
      </c>
      <c r="B4" s="2"/>
      <c r="C4" s="2"/>
      <c r="D4" s="2"/>
    </row>
    <row r="5" spans="1:12" x14ac:dyDescent="0.25">
      <c r="A5" s="11"/>
      <c r="B5" s="2"/>
      <c r="C5" s="2"/>
      <c r="D5" s="2"/>
    </row>
    <row r="6" spans="1:12" ht="10.5" customHeight="1" x14ac:dyDescent="0.25">
      <c r="A6" s="1"/>
    </row>
    <row r="7" spans="1:12" ht="15.75" x14ac:dyDescent="0.25">
      <c r="A7" s="25" t="s">
        <v>48</v>
      </c>
      <c r="B7" s="25"/>
      <c r="C7" s="25"/>
      <c r="D7" s="25"/>
      <c r="E7" s="2"/>
      <c r="F7" s="2"/>
      <c r="G7" s="2"/>
      <c r="H7" s="2"/>
      <c r="I7" s="2"/>
      <c r="J7" s="2"/>
      <c r="K7" s="2"/>
      <c r="L7" s="2"/>
    </row>
    <row r="8" spans="1:12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</row>
    <row r="9" spans="1:12" x14ac:dyDescent="0.25">
      <c r="A9" s="26" t="s">
        <v>0</v>
      </c>
      <c r="B9" s="26"/>
      <c r="C9" s="26"/>
      <c r="D9" s="26"/>
    </row>
    <row r="10" spans="1:12" x14ac:dyDescent="0.25">
      <c r="A10" s="8" t="s">
        <v>33</v>
      </c>
      <c r="B10" s="4"/>
      <c r="C10" s="4"/>
      <c r="D10" s="9">
        <v>1</v>
      </c>
    </row>
    <row r="11" spans="1:12" x14ac:dyDescent="0.25">
      <c r="A11" s="5" t="s">
        <v>1</v>
      </c>
      <c r="B11" s="5" t="s">
        <v>2</v>
      </c>
      <c r="C11" s="5" t="s">
        <v>3</v>
      </c>
      <c r="D11" s="5" t="s">
        <v>2</v>
      </c>
    </row>
    <row r="12" spans="1:12" ht="22.5" customHeight="1" x14ac:dyDescent="0.25">
      <c r="A12" s="15" t="s">
        <v>34</v>
      </c>
      <c r="B12" s="16">
        <v>64157330</v>
      </c>
      <c r="C12" s="15" t="s">
        <v>4</v>
      </c>
      <c r="D12" s="16">
        <v>64707312.579999998</v>
      </c>
    </row>
    <row r="13" spans="1:12" ht="22.5" customHeight="1" x14ac:dyDescent="0.25">
      <c r="A13" s="15" t="s">
        <v>19</v>
      </c>
      <c r="B13" s="16">
        <v>1400000</v>
      </c>
      <c r="C13" s="15" t="s">
        <v>7</v>
      </c>
      <c r="D13" s="16">
        <f>3138300+1733340</f>
        <v>4871640</v>
      </c>
    </row>
    <row r="14" spans="1:12" ht="22.5" customHeight="1" x14ac:dyDescent="0.25">
      <c r="A14" s="15" t="s">
        <v>13</v>
      </c>
      <c r="B14" s="16">
        <v>13126300</v>
      </c>
      <c r="C14" s="15" t="s">
        <v>5</v>
      </c>
      <c r="D14" s="16">
        <v>2701440</v>
      </c>
    </row>
    <row r="15" spans="1:12" ht="30" customHeight="1" x14ac:dyDescent="0.25">
      <c r="A15" s="15" t="s">
        <v>14</v>
      </c>
      <c r="B15" s="16">
        <v>25522000</v>
      </c>
      <c r="C15" s="17" t="s">
        <v>40</v>
      </c>
      <c r="D15" s="16">
        <v>3908460</v>
      </c>
    </row>
    <row r="16" spans="1:12" ht="21.75" customHeight="1" x14ac:dyDescent="0.25">
      <c r="A16" s="15"/>
      <c r="B16" s="16"/>
      <c r="C16" s="15" t="s">
        <v>6</v>
      </c>
      <c r="D16" s="16">
        <f>109000+367800</f>
        <v>476800</v>
      </c>
    </row>
    <row r="17" spans="1:4" ht="30" customHeight="1" x14ac:dyDescent="0.25">
      <c r="A17" s="15"/>
      <c r="B17" s="16"/>
      <c r="C17" s="17" t="s">
        <v>8</v>
      </c>
      <c r="D17" s="16">
        <f>883000+6907200+1025200+50000</f>
        <v>8865400</v>
      </c>
    </row>
    <row r="18" spans="1:4" ht="20.25" customHeight="1" x14ac:dyDescent="0.25">
      <c r="A18" s="15"/>
      <c r="B18" s="16"/>
      <c r="C18" s="15" t="s">
        <v>9</v>
      </c>
      <c r="D18" s="16">
        <v>5000</v>
      </c>
    </row>
    <row r="19" spans="1:4" ht="20.25" customHeight="1" x14ac:dyDescent="0.25">
      <c r="A19" s="15"/>
      <c r="B19" s="16"/>
      <c r="C19" s="15" t="s">
        <v>10</v>
      </c>
      <c r="D19" s="16">
        <v>14447800</v>
      </c>
    </row>
    <row r="20" spans="1:4" ht="20.25" customHeight="1" x14ac:dyDescent="0.25">
      <c r="A20" s="15"/>
      <c r="B20" s="16"/>
      <c r="C20" s="15" t="s">
        <v>11</v>
      </c>
      <c r="D20" s="16">
        <f>3450000+191506.13+3271.29</f>
        <v>3644777.42</v>
      </c>
    </row>
    <row r="21" spans="1:4" ht="20.25" customHeight="1" x14ac:dyDescent="0.25">
      <c r="A21" s="15"/>
      <c r="B21" s="16"/>
      <c r="C21" s="15" t="s">
        <v>39</v>
      </c>
      <c r="D21" s="16">
        <f>15000</f>
        <v>15000</v>
      </c>
    </row>
    <row r="22" spans="1:4" ht="20.25" customHeight="1" x14ac:dyDescent="0.25">
      <c r="A22" s="15"/>
      <c r="B22" s="16"/>
      <c r="C22" s="15" t="s">
        <v>12</v>
      </c>
      <c r="D22" s="16">
        <v>562000</v>
      </c>
    </row>
    <row r="23" spans="1:4" ht="22.5" customHeight="1" x14ac:dyDescent="0.25">
      <c r="A23" s="15"/>
      <c r="B23" s="16">
        <f>SUM(B12:B22)</f>
        <v>104205630</v>
      </c>
      <c r="C23" s="15"/>
      <c r="D23" s="16">
        <f>SUM(D12:D22)</f>
        <v>104205630</v>
      </c>
    </row>
    <row r="24" spans="1:4" x14ac:dyDescent="0.25">
      <c r="D24" s="3"/>
    </row>
    <row r="25" spans="1:4" x14ac:dyDescent="0.25">
      <c r="A25" s="24" t="s">
        <v>16</v>
      </c>
      <c r="B25" s="24"/>
      <c r="C25" s="24"/>
      <c r="D25" s="24"/>
    </row>
    <row r="26" spans="1:4" x14ac:dyDescent="0.25">
      <c r="A26" s="8" t="s">
        <v>33</v>
      </c>
      <c r="B26" s="4"/>
      <c r="C26" s="4"/>
      <c r="D26" s="9">
        <v>1</v>
      </c>
    </row>
    <row r="27" spans="1:4" x14ac:dyDescent="0.25">
      <c r="A27" s="5" t="s">
        <v>1</v>
      </c>
      <c r="B27" s="5" t="s">
        <v>2</v>
      </c>
      <c r="C27" s="5" t="s">
        <v>3</v>
      </c>
      <c r="D27" s="5" t="s">
        <v>2</v>
      </c>
    </row>
    <row r="28" spans="1:4" s="12" customFormat="1" ht="23.25" customHeight="1" x14ac:dyDescent="0.25">
      <c r="A28" s="15" t="s">
        <v>18</v>
      </c>
      <c r="B28" s="16">
        <v>61518350</v>
      </c>
      <c r="C28" s="15" t="s">
        <v>4</v>
      </c>
      <c r="D28" s="16">
        <v>38921350</v>
      </c>
    </row>
    <row r="29" spans="1:4" s="12" customFormat="1" ht="23.25" customHeight="1" x14ac:dyDescent="0.25">
      <c r="A29" s="15" t="s">
        <v>20</v>
      </c>
      <c r="B29" s="16">
        <v>10237500</v>
      </c>
      <c r="C29" s="15" t="s">
        <v>7</v>
      </c>
      <c r="D29" s="16">
        <f>5652000+3463000</f>
        <v>9115000</v>
      </c>
    </row>
    <row r="30" spans="1:4" s="12" customFormat="1" ht="23.25" customHeight="1" x14ac:dyDescent="0.25">
      <c r="A30" s="15"/>
      <c r="B30" s="16"/>
      <c r="C30" s="15" t="s">
        <v>5</v>
      </c>
      <c r="D30" s="16">
        <v>1539400</v>
      </c>
    </row>
    <row r="31" spans="1:4" s="12" customFormat="1" ht="30" customHeight="1" x14ac:dyDescent="0.25">
      <c r="A31" s="15"/>
      <c r="B31" s="16"/>
      <c r="C31" s="17" t="s">
        <v>35</v>
      </c>
      <c r="D31" s="16">
        <v>102000</v>
      </c>
    </row>
    <row r="32" spans="1:4" s="12" customFormat="1" ht="30" customHeight="1" x14ac:dyDescent="0.25">
      <c r="A32" s="15"/>
      <c r="B32" s="16"/>
      <c r="C32" s="17" t="s">
        <v>40</v>
      </c>
      <c r="D32" s="16">
        <v>232000</v>
      </c>
    </row>
    <row r="33" spans="1:5" s="12" customFormat="1" ht="21" customHeight="1" x14ac:dyDescent="0.25">
      <c r="A33" s="15"/>
      <c r="B33" s="16"/>
      <c r="C33" s="15" t="s">
        <v>36</v>
      </c>
      <c r="D33" s="16">
        <v>1853000</v>
      </c>
    </row>
    <row r="34" spans="1:5" s="12" customFormat="1" ht="21" customHeight="1" x14ac:dyDescent="0.25">
      <c r="A34" s="15"/>
      <c r="B34" s="16"/>
      <c r="C34" s="15" t="s">
        <v>6</v>
      </c>
      <c r="D34" s="16">
        <f>99000+13500</f>
        <v>112500</v>
      </c>
    </row>
    <row r="35" spans="1:5" s="12" customFormat="1" ht="30" customHeight="1" x14ac:dyDescent="0.25">
      <c r="A35" s="15"/>
      <c r="B35" s="16"/>
      <c r="C35" s="17" t="s">
        <v>8</v>
      </c>
      <c r="D35" s="16">
        <f>12666500+661500+103000+3415000</f>
        <v>16846000</v>
      </c>
    </row>
    <row r="36" spans="1:5" s="12" customFormat="1" ht="20.25" customHeight="1" x14ac:dyDescent="0.25">
      <c r="A36" s="15"/>
      <c r="B36" s="16"/>
      <c r="C36" s="15" t="s">
        <v>9</v>
      </c>
      <c r="D36" s="16">
        <v>7000</v>
      </c>
    </row>
    <row r="37" spans="1:5" s="12" customFormat="1" ht="20.25" customHeight="1" x14ac:dyDescent="0.25">
      <c r="A37" s="15"/>
      <c r="B37" s="16"/>
      <c r="C37" s="15" t="s">
        <v>39</v>
      </c>
      <c r="D37" s="16">
        <v>3000</v>
      </c>
    </row>
    <row r="38" spans="1:5" s="12" customFormat="1" ht="20.25" customHeight="1" x14ac:dyDescent="0.25">
      <c r="A38" s="15"/>
      <c r="B38" s="16"/>
      <c r="C38" s="15" t="s">
        <v>10</v>
      </c>
      <c r="D38" s="16">
        <v>3007100</v>
      </c>
    </row>
    <row r="39" spans="1:5" s="12" customFormat="1" ht="20.25" customHeight="1" x14ac:dyDescent="0.25">
      <c r="A39" s="15"/>
      <c r="B39" s="16"/>
      <c r="C39" s="15" t="s">
        <v>12</v>
      </c>
      <c r="D39" s="16">
        <v>17500</v>
      </c>
    </row>
    <row r="40" spans="1:5" s="12" customFormat="1" ht="21.75" customHeight="1" x14ac:dyDescent="0.25">
      <c r="A40" s="15"/>
      <c r="B40" s="16">
        <f>SUM(B28:B39)</f>
        <v>71755850</v>
      </c>
      <c r="C40" s="15"/>
      <c r="D40" s="16">
        <f>SUM(D28:D39)</f>
        <v>71755850</v>
      </c>
      <c r="E40" s="13"/>
    </row>
    <row r="41" spans="1:5" x14ac:dyDescent="0.25">
      <c r="A41" s="6"/>
      <c r="B41" s="7"/>
      <c r="C41" s="6"/>
      <c r="D41" s="7"/>
    </row>
    <row r="42" spans="1:5" x14ac:dyDescent="0.25">
      <c r="A42" s="24" t="s">
        <v>21</v>
      </c>
      <c r="B42" s="24"/>
      <c r="C42" s="24"/>
      <c r="D42" s="24"/>
    </row>
    <row r="43" spans="1:5" x14ac:dyDescent="0.25">
      <c r="A43" s="8" t="s">
        <v>33</v>
      </c>
      <c r="B43" s="4"/>
      <c r="C43" s="4"/>
      <c r="D43" s="9">
        <v>1</v>
      </c>
    </row>
    <row r="44" spans="1:5" x14ac:dyDescent="0.25">
      <c r="A44" s="5" t="s">
        <v>1</v>
      </c>
      <c r="B44" s="5" t="s">
        <v>2</v>
      </c>
      <c r="C44" s="5" t="s">
        <v>3</v>
      </c>
      <c r="D44" s="5" t="s">
        <v>2</v>
      </c>
    </row>
    <row r="45" spans="1:5" ht="21" customHeight="1" x14ac:dyDescent="0.25">
      <c r="A45" s="18" t="s">
        <v>22</v>
      </c>
      <c r="B45" s="19">
        <v>110000000</v>
      </c>
      <c r="C45" s="18" t="s">
        <v>4</v>
      </c>
      <c r="D45" s="19">
        <v>93500000</v>
      </c>
    </row>
    <row r="46" spans="1:5" x14ac:dyDescent="0.25">
      <c r="A46" s="18"/>
      <c r="B46" s="19"/>
      <c r="C46" s="15" t="s">
        <v>12</v>
      </c>
      <c r="D46" s="19">
        <v>16500000</v>
      </c>
    </row>
    <row r="47" spans="1:5" x14ac:dyDescent="0.25">
      <c r="A47" s="18"/>
      <c r="B47" s="19">
        <f>SUM(B45:B46)</f>
        <v>110000000</v>
      </c>
      <c r="C47" s="18"/>
      <c r="D47" s="19">
        <f>SUM(D45:D46)</f>
        <v>110000000</v>
      </c>
    </row>
    <row r="48" spans="1:5" x14ac:dyDescent="0.25">
      <c r="B48" s="3"/>
    </row>
    <row r="49" spans="1:4" x14ac:dyDescent="0.25">
      <c r="A49" s="24" t="s">
        <v>38</v>
      </c>
      <c r="B49" s="24"/>
      <c r="C49" s="24"/>
      <c r="D49" s="24"/>
    </row>
    <row r="50" spans="1:4" x14ac:dyDescent="0.25">
      <c r="A50" s="8" t="s">
        <v>33</v>
      </c>
      <c r="B50" s="4"/>
      <c r="C50" s="4"/>
      <c r="D50" s="9">
        <v>1</v>
      </c>
    </row>
    <row r="51" spans="1:4" x14ac:dyDescent="0.25">
      <c r="A51" s="5" t="s">
        <v>1</v>
      </c>
      <c r="B51" s="5" t="s">
        <v>2</v>
      </c>
      <c r="C51" s="5" t="s">
        <v>3</v>
      </c>
      <c r="D51" s="5" t="s">
        <v>2</v>
      </c>
    </row>
    <row r="52" spans="1:4" s="12" customFormat="1" ht="24" customHeight="1" x14ac:dyDescent="0.25">
      <c r="A52" s="15" t="s">
        <v>25</v>
      </c>
      <c r="B52" s="16">
        <v>630300</v>
      </c>
      <c r="C52" s="15" t="s">
        <v>5</v>
      </c>
      <c r="D52" s="16">
        <v>50000</v>
      </c>
    </row>
    <row r="53" spans="1:4" s="12" customFormat="1" ht="19.5" customHeight="1" x14ac:dyDescent="0.25">
      <c r="A53" s="15"/>
      <c r="B53" s="16"/>
      <c r="C53" s="15" t="s">
        <v>23</v>
      </c>
      <c r="D53" s="16">
        <v>20000</v>
      </c>
    </row>
    <row r="54" spans="1:4" s="12" customFormat="1" ht="19.5" customHeight="1" x14ac:dyDescent="0.25">
      <c r="A54" s="15"/>
      <c r="B54" s="16"/>
      <c r="C54" s="15" t="s">
        <v>41</v>
      </c>
      <c r="D54" s="16">
        <v>90000</v>
      </c>
    </row>
    <row r="55" spans="1:4" s="12" customFormat="1" ht="30.75" customHeight="1" x14ac:dyDescent="0.25">
      <c r="A55" s="15"/>
      <c r="B55" s="16"/>
      <c r="C55" s="17" t="s">
        <v>46</v>
      </c>
      <c r="D55" s="16">
        <f>50300+20000</f>
        <v>70300</v>
      </c>
    </row>
    <row r="56" spans="1:4" s="12" customFormat="1" ht="24.75" customHeight="1" x14ac:dyDescent="0.25">
      <c r="A56" s="15"/>
      <c r="B56" s="16"/>
      <c r="C56" s="15" t="s">
        <v>12</v>
      </c>
      <c r="D56" s="16">
        <v>400000</v>
      </c>
    </row>
    <row r="57" spans="1:4" s="12" customFormat="1" ht="21.75" customHeight="1" x14ac:dyDescent="0.25">
      <c r="A57" s="15"/>
      <c r="B57" s="16">
        <f>SUM(B52:B56)</f>
        <v>630300</v>
      </c>
      <c r="C57" s="15"/>
      <c r="D57" s="16">
        <f>SUM(D52:D56)</f>
        <v>630300</v>
      </c>
    </row>
    <row r="59" spans="1:4" x14ac:dyDescent="0.25">
      <c r="A59" s="24" t="s">
        <v>24</v>
      </c>
      <c r="B59" s="24"/>
      <c r="C59" s="24"/>
      <c r="D59" s="24"/>
    </row>
    <row r="60" spans="1:4" x14ac:dyDescent="0.25">
      <c r="A60" s="8" t="s">
        <v>33</v>
      </c>
      <c r="B60" s="4"/>
      <c r="C60" s="4"/>
      <c r="D60" s="9">
        <v>1</v>
      </c>
    </row>
    <row r="61" spans="1:4" x14ac:dyDescent="0.25">
      <c r="A61" s="5" t="s">
        <v>1</v>
      </c>
      <c r="B61" s="5" t="s">
        <v>2</v>
      </c>
      <c r="C61" s="5" t="s">
        <v>3</v>
      </c>
      <c r="D61" s="5" t="s">
        <v>2</v>
      </c>
    </row>
    <row r="62" spans="1:4" s="12" customFormat="1" ht="17.25" customHeight="1" x14ac:dyDescent="0.25">
      <c r="A62" s="15" t="s">
        <v>26</v>
      </c>
      <c r="B62" s="16">
        <v>303100</v>
      </c>
      <c r="C62" s="15" t="s">
        <v>5</v>
      </c>
      <c r="D62" s="16">
        <v>28500</v>
      </c>
    </row>
    <row r="63" spans="1:4" s="12" customFormat="1" ht="30" customHeight="1" x14ac:dyDescent="0.25">
      <c r="A63" s="15"/>
      <c r="B63" s="16"/>
      <c r="C63" s="17" t="s">
        <v>35</v>
      </c>
      <c r="D63" s="16">
        <v>500</v>
      </c>
    </row>
    <row r="64" spans="1:4" s="12" customFormat="1" ht="27.75" customHeight="1" x14ac:dyDescent="0.25">
      <c r="A64" s="15"/>
      <c r="B64" s="16"/>
      <c r="C64" s="17" t="s">
        <v>40</v>
      </c>
      <c r="D64" s="16">
        <v>3500</v>
      </c>
    </row>
    <row r="65" spans="1:4" s="12" customFormat="1" ht="18.75" customHeight="1" x14ac:dyDescent="0.25">
      <c r="A65" s="15"/>
      <c r="B65" s="16"/>
      <c r="C65" s="15" t="s">
        <v>23</v>
      </c>
      <c r="D65" s="16">
        <v>500</v>
      </c>
    </row>
    <row r="66" spans="1:4" s="12" customFormat="1" ht="30" customHeight="1" x14ac:dyDescent="0.25">
      <c r="A66" s="15"/>
      <c r="B66" s="16"/>
      <c r="C66" s="17" t="s">
        <v>27</v>
      </c>
      <c r="D66" s="16">
        <f>119100+27000+1000+500</f>
        <v>147600</v>
      </c>
    </row>
    <row r="67" spans="1:4" s="12" customFormat="1" ht="18" customHeight="1" x14ac:dyDescent="0.25">
      <c r="A67" s="15"/>
      <c r="B67" s="16"/>
      <c r="C67" s="15" t="s">
        <v>17</v>
      </c>
      <c r="D67" s="16">
        <v>5500</v>
      </c>
    </row>
    <row r="68" spans="1:4" s="12" customFormat="1" ht="20.25" customHeight="1" x14ac:dyDescent="0.25">
      <c r="A68" s="15"/>
      <c r="B68" s="16"/>
      <c r="C68" s="15" t="s">
        <v>12</v>
      </c>
      <c r="D68" s="16">
        <f>116000+1000</f>
        <v>117000</v>
      </c>
    </row>
    <row r="69" spans="1:4" s="12" customFormat="1" ht="19.5" customHeight="1" x14ac:dyDescent="0.25">
      <c r="A69" s="15"/>
      <c r="B69" s="16">
        <f>SUM(B62:B67)</f>
        <v>303100</v>
      </c>
      <c r="C69" s="15"/>
      <c r="D69" s="16">
        <f>SUM(D62:D68)</f>
        <v>303100</v>
      </c>
    </row>
    <row r="71" spans="1:4" x14ac:dyDescent="0.25">
      <c r="A71" s="24" t="s">
        <v>28</v>
      </c>
      <c r="B71" s="24"/>
      <c r="C71" s="24"/>
      <c r="D71" s="24"/>
    </row>
    <row r="72" spans="1:4" x14ac:dyDescent="0.25">
      <c r="A72" s="8" t="s">
        <v>33</v>
      </c>
      <c r="B72" s="4"/>
      <c r="C72" s="4"/>
      <c r="D72" s="9">
        <v>1</v>
      </c>
    </row>
    <row r="73" spans="1:4" x14ac:dyDescent="0.25">
      <c r="A73" s="5" t="s">
        <v>1</v>
      </c>
      <c r="B73" s="5" t="s">
        <v>2</v>
      </c>
      <c r="C73" s="5" t="s">
        <v>3</v>
      </c>
      <c r="D73" s="5" t="s">
        <v>2</v>
      </c>
    </row>
    <row r="74" spans="1:4" ht="18.75" customHeight="1" x14ac:dyDescent="0.25">
      <c r="A74" s="15" t="s">
        <v>30</v>
      </c>
      <c r="B74" s="16">
        <v>178600</v>
      </c>
      <c r="C74" s="15" t="s">
        <v>4</v>
      </c>
      <c r="D74" s="16">
        <v>663500</v>
      </c>
    </row>
    <row r="75" spans="1:4" ht="18.75" customHeight="1" x14ac:dyDescent="0.25">
      <c r="A75" s="15" t="s">
        <v>15</v>
      </c>
      <c r="B75" s="16">
        <v>974500</v>
      </c>
      <c r="C75" s="15" t="s">
        <v>29</v>
      </c>
      <c r="D75" s="16">
        <v>100000</v>
      </c>
    </row>
    <row r="76" spans="1:4" ht="18.75" customHeight="1" x14ac:dyDescent="0.25">
      <c r="A76" s="15"/>
      <c r="B76" s="16"/>
      <c r="C76" s="15" t="s">
        <v>37</v>
      </c>
      <c r="D76" s="16">
        <v>20000</v>
      </c>
    </row>
    <row r="77" spans="1:4" ht="20.25" customHeight="1" x14ac:dyDescent="0.25">
      <c r="A77" s="15"/>
      <c r="B77" s="16"/>
      <c r="C77" s="15" t="s">
        <v>5</v>
      </c>
      <c r="D77" s="16">
        <v>71000</v>
      </c>
    </row>
    <row r="78" spans="1:4" ht="29.25" customHeight="1" x14ac:dyDescent="0.25">
      <c r="A78" s="15"/>
      <c r="B78" s="16"/>
      <c r="C78" s="20" t="s">
        <v>8</v>
      </c>
      <c r="D78" s="16">
        <f>26000+170000+20000</f>
        <v>216000</v>
      </c>
    </row>
    <row r="79" spans="1:4" ht="18" customHeight="1" x14ac:dyDescent="0.25">
      <c r="A79" s="15"/>
      <c r="B79" s="16"/>
      <c r="C79" s="15" t="s">
        <v>12</v>
      </c>
      <c r="D79" s="16">
        <v>82600</v>
      </c>
    </row>
    <row r="80" spans="1:4" s="12" customFormat="1" ht="19.5" customHeight="1" x14ac:dyDescent="0.25">
      <c r="A80" s="15"/>
      <c r="B80" s="16">
        <f>SUM(B74:B79)</f>
        <v>1153100</v>
      </c>
      <c r="C80" s="15"/>
      <c r="D80" s="16">
        <f>SUM(D74:D79)</f>
        <v>1153100</v>
      </c>
    </row>
    <row r="82" spans="1:4" x14ac:dyDescent="0.25">
      <c r="A82" s="24" t="s">
        <v>32</v>
      </c>
      <c r="B82" s="24"/>
      <c r="C82" s="24"/>
      <c r="D82" s="24"/>
    </row>
    <row r="83" spans="1:4" x14ac:dyDescent="0.25">
      <c r="A83" s="8" t="s">
        <v>33</v>
      </c>
      <c r="B83" s="4"/>
      <c r="C83" s="4"/>
      <c r="D83" s="9">
        <v>1</v>
      </c>
    </row>
    <row r="84" spans="1:4" x14ac:dyDescent="0.25">
      <c r="A84" s="5" t="s">
        <v>1</v>
      </c>
      <c r="B84" s="5" t="s">
        <v>2</v>
      </c>
      <c r="C84" s="5" t="s">
        <v>3</v>
      </c>
      <c r="D84" s="5" t="s">
        <v>2</v>
      </c>
    </row>
    <row r="85" spans="1:4" s="12" customFormat="1" ht="20.25" customHeight="1" x14ac:dyDescent="0.25">
      <c r="A85" s="15" t="s">
        <v>31</v>
      </c>
      <c r="B85" s="16">
        <v>1990400</v>
      </c>
      <c r="C85" s="15" t="s">
        <v>4</v>
      </c>
      <c r="D85" s="16">
        <v>2000</v>
      </c>
    </row>
    <row r="86" spans="1:4" s="12" customFormat="1" ht="20.25" customHeight="1" x14ac:dyDescent="0.25">
      <c r="A86" s="15" t="s">
        <v>15</v>
      </c>
      <c r="B86" s="16">
        <v>1798700</v>
      </c>
      <c r="C86" s="15" t="s">
        <v>17</v>
      </c>
      <c r="D86" s="16">
        <v>1000</v>
      </c>
    </row>
    <row r="87" spans="1:4" s="12" customFormat="1" ht="20.25" customHeight="1" x14ac:dyDescent="0.25">
      <c r="A87" s="15" t="s">
        <v>42</v>
      </c>
      <c r="B87" s="16">
        <v>22000</v>
      </c>
      <c r="C87" s="15" t="s">
        <v>29</v>
      </c>
      <c r="D87" s="16">
        <v>2544000</v>
      </c>
    </row>
    <row r="88" spans="1:4" s="12" customFormat="1" ht="20.25" customHeight="1" x14ac:dyDescent="0.25">
      <c r="A88" s="15" t="s">
        <v>49</v>
      </c>
      <c r="B88" s="16">
        <v>12300</v>
      </c>
      <c r="C88" s="15" t="s">
        <v>6</v>
      </c>
      <c r="D88" s="16">
        <f>6000+1000</f>
        <v>7000</v>
      </c>
    </row>
    <row r="89" spans="1:4" s="12" customFormat="1" ht="20.25" customHeight="1" x14ac:dyDescent="0.25">
      <c r="A89" s="15"/>
      <c r="B89" s="21"/>
      <c r="C89" s="15" t="s">
        <v>5</v>
      </c>
      <c r="D89" s="16">
        <v>120300</v>
      </c>
    </row>
    <row r="90" spans="1:4" ht="29.25" customHeight="1" x14ac:dyDescent="0.25">
      <c r="A90" s="15"/>
      <c r="B90" s="16"/>
      <c r="C90" s="17" t="s">
        <v>40</v>
      </c>
      <c r="D90" s="16">
        <v>32000</v>
      </c>
    </row>
    <row r="91" spans="1:4" ht="25.5" x14ac:dyDescent="0.25">
      <c r="A91" s="15"/>
      <c r="B91" s="16"/>
      <c r="C91" s="17" t="s">
        <v>8</v>
      </c>
      <c r="D91" s="16">
        <f>967100+85000+44000</f>
        <v>1096100</v>
      </c>
    </row>
    <row r="92" spans="1:4" ht="22.5" customHeight="1" x14ac:dyDescent="0.25">
      <c r="A92" s="15"/>
      <c r="B92" s="16"/>
      <c r="C92" s="15" t="s">
        <v>12</v>
      </c>
      <c r="D92" s="16">
        <v>21000</v>
      </c>
    </row>
    <row r="93" spans="1:4" s="12" customFormat="1" ht="21" customHeight="1" x14ac:dyDescent="0.25">
      <c r="A93" s="15"/>
      <c r="B93" s="16">
        <f>SUM(B85:B92)</f>
        <v>3823400</v>
      </c>
      <c r="C93" s="15"/>
      <c r="D93" s="16">
        <f>SUM(D85:D92)</f>
        <v>3823400</v>
      </c>
    </row>
    <row r="95" spans="1:4" x14ac:dyDescent="0.25">
      <c r="A95" s="24" t="s">
        <v>47</v>
      </c>
      <c r="B95" s="24"/>
      <c r="C95" s="24"/>
      <c r="D95" s="24"/>
    </row>
    <row r="96" spans="1:4" x14ac:dyDescent="0.25">
      <c r="A96" s="8" t="s">
        <v>33</v>
      </c>
      <c r="B96" s="10"/>
      <c r="C96" s="10"/>
      <c r="D96" s="9">
        <v>1</v>
      </c>
    </row>
    <row r="97" spans="1:4" x14ac:dyDescent="0.25">
      <c r="A97" s="5" t="s">
        <v>1</v>
      </c>
      <c r="B97" s="5" t="s">
        <v>2</v>
      </c>
      <c r="C97" s="5" t="s">
        <v>3</v>
      </c>
      <c r="D97" s="5" t="s">
        <v>2</v>
      </c>
    </row>
    <row r="98" spans="1:4" ht="21.75" customHeight="1" x14ac:dyDescent="0.25">
      <c r="A98" s="18" t="s">
        <v>47</v>
      </c>
      <c r="B98" s="19">
        <v>293000</v>
      </c>
      <c r="C98" s="18" t="s">
        <v>29</v>
      </c>
      <c r="D98" s="19">
        <v>133000</v>
      </c>
    </row>
    <row r="99" spans="1:4" ht="23.25" customHeight="1" x14ac:dyDescent="0.25">
      <c r="A99" s="18" t="s">
        <v>15</v>
      </c>
      <c r="B99" s="19">
        <v>28000</v>
      </c>
      <c r="C99" s="18" t="s">
        <v>5</v>
      </c>
      <c r="D99" s="19">
        <v>1000</v>
      </c>
    </row>
    <row r="100" spans="1:4" ht="26.25" x14ac:dyDescent="0.25">
      <c r="A100" s="18"/>
      <c r="B100" s="19"/>
      <c r="C100" s="22" t="s">
        <v>8</v>
      </c>
      <c r="D100" s="16">
        <f>1000+35000</f>
        <v>36000</v>
      </c>
    </row>
    <row r="101" spans="1:4" ht="19.5" customHeight="1" x14ac:dyDescent="0.25">
      <c r="A101" s="18"/>
      <c r="B101" s="19"/>
      <c r="C101" s="18" t="s">
        <v>12</v>
      </c>
      <c r="D101" s="19">
        <v>151000</v>
      </c>
    </row>
    <row r="102" spans="1:4" ht="18.75" customHeight="1" x14ac:dyDescent="0.25">
      <c r="A102" s="18"/>
      <c r="B102" s="23"/>
      <c r="C102" s="18"/>
      <c r="D102" s="19"/>
    </row>
    <row r="103" spans="1:4" ht="18" customHeight="1" x14ac:dyDescent="0.25">
      <c r="A103" s="18"/>
      <c r="B103" s="19">
        <f>SUM(B98:B102)</f>
        <v>321000</v>
      </c>
      <c r="C103" s="18"/>
      <c r="D103" s="19">
        <f>SUM(D98:D102)</f>
        <v>321000</v>
      </c>
    </row>
  </sheetData>
  <mergeCells count="9">
    <mergeCell ref="A95:D95"/>
    <mergeCell ref="A59:D59"/>
    <mergeCell ref="A71:D71"/>
    <mergeCell ref="A82:D82"/>
    <mergeCell ref="A7:D7"/>
    <mergeCell ref="A9:D9"/>
    <mergeCell ref="A25:D25"/>
    <mergeCell ref="A42:D42"/>
    <mergeCell ref="A49:D49"/>
  </mergeCells>
  <printOptions horizontalCentered="1"/>
  <pageMargins left="0.56000000000000005" right="0.27" top="0.36" bottom="0.41" header="0.17" footer="0.34"/>
  <pageSetup paperSize="9" orientation="portrait" horizontalDpi="4294967293" verticalDpi="4294967293" r:id="rId1"/>
  <rowBreaks count="2" manualBreakCount="2">
    <brk id="40" max="3" man="1"/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dirlegis3</cp:lastModifiedBy>
  <cp:lastPrinted>2020-12-28T18:17:37Z</cp:lastPrinted>
  <dcterms:created xsi:type="dcterms:W3CDTF">2010-11-22T18:33:06Z</dcterms:created>
  <dcterms:modified xsi:type="dcterms:W3CDTF">2020-12-30T12:24:46Z</dcterms:modified>
</cp:coreProperties>
</file>