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RECURSO LIVRE" sheetId="1" r:id="rId1"/>
    <sheet name="Plan3" sheetId="3" r:id="rId2"/>
  </sheets>
  <definedNames>
    <definedName name="_xlnm.Print_Titles" localSheetId="0">'RECURSO LIVRE'!$1:$1</definedName>
  </definedNames>
  <calcPr calcId="145621"/>
  <fileRecoveryPr repairLoad="1"/>
</workbook>
</file>

<file path=xl/calcChain.xml><?xml version="1.0" encoding="utf-8"?>
<calcChain xmlns="http://schemas.openxmlformats.org/spreadsheetml/2006/main">
  <c r="C108" i="1" l="1"/>
  <c r="C577" i="1" l="1"/>
  <c r="C575" i="1"/>
  <c r="C574" i="1"/>
  <c r="C576" i="1"/>
  <c r="C578" i="1"/>
  <c r="C571" i="1"/>
  <c r="C560" i="1"/>
  <c r="C559" i="1"/>
  <c r="C555" i="1"/>
  <c r="C552" i="1"/>
  <c r="C565" i="1"/>
  <c r="C544" i="1"/>
  <c r="C539" i="1"/>
  <c r="C542" i="1"/>
  <c r="C543" i="1"/>
  <c r="C528" i="1"/>
  <c r="C518" i="1"/>
  <c r="C511" i="1"/>
  <c r="B473" i="1"/>
  <c r="C473" i="1" s="1"/>
  <c r="B474" i="1"/>
  <c r="C474" i="1" s="1"/>
  <c r="B462" i="1"/>
  <c r="C450" i="1"/>
  <c r="C449" i="1"/>
  <c r="C442" i="1"/>
  <c r="D23" i="3"/>
  <c r="D22" i="3"/>
  <c r="C579" i="1" l="1"/>
  <c r="C545" i="1"/>
  <c r="C389" i="1" l="1"/>
  <c r="C373" i="1"/>
  <c r="C372" i="1"/>
  <c r="C371" i="1"/>
  <c r="C368" i="1"/>
  <c r="C361" i="1"/>
  <c r="C356" i="1"/>
  <c r="C351" i="1"/>
  <c r="B345" i="1"/>
  <c r="C340" i="1"/>
  <c r="C322" i="1"/>
  <c r="C321" i="1"/>
  <c r="C320" i="1"/>
  <c r="C319" i="1"/>
  <c r="C318" i="1"/>
  <c r="C306" i="1"/>
  <c r="C295" i="1"/>
  <c r="C272" i="1"/>
  <c r="C255" i="1"/>
  <c r="C239" i="1"/>
  <c r="C227" i="1"/>
  <c r="C234" i="1"/>
  <c r="C233" i="1"/>
  <c r="C230" i="1"/>
  <c r="C220" i="1"/>
  <c r="C203" i="1"/>
  <c r="C208" i="1"/>
  <c r="C207" i="1"/>
  <c r="C202" i="1"/>
  <c r="C201" i="1"/>
  <c r="C194" i="1"/>
  <c r="D18" i="3"/>
  <c r="D17" i="3"/>
  <c r="D19" i="3" s="1"/>
  <c r="D16" i="3"/>
  <c r="C131" i="1"/>
  <c r="C127" i="1"/>
  <c r="C120" i="1"/>
  <c r="C112" i="1"/>
  <c r="C119" i="1"/>
  <c r="C96" i="1"/>
  <c r="C92" i="1"/>
  <c r="C91" i="1"/>
  <c r="C86" i="1"/>
  <c r="C82" i="1"/>
  <c r="C81" i="1"/>
  <c r="C73" i="1"/>
  <c r="C65" i="1"/>
  <c r="C72" i="1"/>
  <c r="C63" i="1"/>
  <c r="D10" i="3"/>
  <c r="D9" i="3"/>
  <c r="D11" i="3" s="1"/>
  <c r="C55" i="1"/>
  <c r="C54" i="1"/>
  <c r="C50" i="1"/>
  <c r="C43" i="1"/>
  <c r="C38" i="1"/>
  <c r="C35" i="1"/>
  <c r="C374" i="1" l="1"/>
  <c r="C323" i="1"/>
  <c r="C235" i="1"/>
  <c r="C209" i="1"/>
  <c r="C204" i="1"/>
  <c r="C83" i="1"/>
  <c r="C121" i="1"/>
  <c r="C93" i="1"/>
  <c r="C10" i="1"/>
  <c r="C558" i="1" l="1"/>
  <c r="C561" i="1" s="1"/>
  <c r="C532" i="1"/>
  <c r="C467" i="1" l="1"/>
  <c r="C468" i="1"/>
  <c r="C462" i="1"/>
  <c r="C461" i="1"/>
  <c r="C339" i="1"/>
  <c r="C341" i="1" s="1"/>
  <c r="C193" i="1"/>
  <c r="C195" i="1" s="1"/>
  <c r="C326" i="1"/>
  <c r="C313" i="1"/>
  <c r="C312" i="1"/>
  <c r="C299" i="1"/>
  <c r="C276" i="1"/>
  <c r="C269" i="1"/>
  <c r="C219" i="1"/>
  <c r="C221" i="1" s="1"/>
  <c r="C163" i="1"/>
  <c r="C159" i="1"/>
  <c r="C160" i="1"/>
  <c r="C333" i="1" l="1"/>
  <c r="C327" i="1"/>
  <c r="C328" i="1" s="1"/>
  <c r="C107" i="1" l="1"/>
  <c r="C109" i="1" s="1"/>
  <c r="C11" i="1" l="1"/>
  <c r="C19" i="1"/>
  <c r="C17" i="1"/>
  <c r="C7" i="1"/>
  <c r="C12" i="1" l="1"/>
  <c r="C496" i="1"/>
  <c r="C497" i="1"/>
  <c r="C501" i="1"/>
  <c r="C503" i="1"/>
  <c r="C507" i="1"/>
  <c r="C508" i="1"/>
  <c r="C509" i="1"/>
  <c r="C510" i="1"/>
  <c r="C521" i="1"/>
  <c r="C524" i="1"/>
  <c r="C531" i="1"/>
  <c r="C533" i="1" s="1"/>
  <c r="C487" i="1"/>
  <c r="C488" i="1"/>
  <c r="C489" i="1"/>
  <c r="C439" i="1"/>
  <c r="C440" i="1"/>
  <c r="C441" i="1"/>
  <c r="C443" i="1"/>
  <c r="C448" i="1"/>
  <c r="C451" i="1" s="1"/>
  <c r="C475" i="1"/>
  <c r="C476" i="1"/>
  <c r="C481" i="1"/>
  <c r="C482" i="1"/>
  <c r="C459" i="1"/>
  <c r="C460" i="1"/>
  <c r="C466" i="1"/>
  <c r="C455" i="1"/>
  <c r="C418" i="1"/>
  <c r="C421" i="1"/>
  <c r="C422" i="1"/>
  <c r="C426" i="1"/>
  <c r="C427" i="1"/>
  <c r="C432" i="1"/>
  <c r="C381" i="1"/>
  <c r="C385" i="1"/>
  <c r="C386" i="1"/>
  <c r="C387" i="1"/>
  <c r="C388" i="1"/>
  <c r="C394" i="1"/>
  <c r="C395" i="1"/>
  <c r="C396" i="1"/>
  <c r="C401" i="1"/>
  <c r="C402" i="1"/>
  <c r="C407" i="1"/>
  <c r="C408" i="1"/>
  <c r="C412" i="1"/>
  <c r="C245" i="1"/>
  <c r="C246" i="1"/>
  <c r="C250" i="1"/>
  <c r="C251" i="1"/>
  <c r="C252" i="1"/>
  <c r="C253" i="1"/>
  <c r="C254" i="1"/>
  <c r="C260" i="1"/>
  <c r="C261" i="1"/>
  <c r="C267" i="1"/>
  <c r="C268" i="1"/>
  <c r="C262" i="1"/>
  <c r="C270" i="1"/>
  <c r="C271" i="1"/>
  <c r="C281" i="1"/>
  <c r="C282" i="1"/>
  <c r="C286" i="1"/>
  <c r="C289" i="1"/>
  <c r="C290" i="1"/>
  <c r="C291" i="1"/>
  <c r="C292" i="1"/>
  <c r="C293" i="1"/>
  <c r="C294" i="1"/>
  <c r="C300" i="1"/>
  <c r="C301" i="1" s="1"/>
  <c r="C305" i="1"/>
  <c r="C307" i="1" s="1"/>
  <c r="C311" i="1"/>
  <c r="C314" i="1" s="1"/>
  <c r="C331" i="1"/>
  <c r="C332" i="1"/>
  <c r="C344" i="1"/>
  <c r="C345" i="1"/>
  <c r="C350" i="1"/>
  <c r="C352" i="1" s="1"/>
  <c r="C360" i="1"/>
  <c r="C362" i="1" s="1"/>
  <c r="C170" i="1"/>
  <c r="C171" i="1"/>
  <c r="C175" i="1"/>
  <c r="C177" i="1"/>
  <c r="C181" i="1"/>
  <c r="C182" i="1"/>
  <c r="C187" i="1"/>
  <c r="C188" i="1"/>
  <c r="C213" i="1"/>
  <c r="C214" i="1"/>
  <c r="C148" i="1"/>
  <c r="C149" i="1"/>
  <c r="C150" i="1"/>
  <c r="C151" i="1"/>
  <c r="C152" i="1"/>
  <c r="C153" i="1"/>
  <c r="C157" i="1"/>
  <c r="C161" i="1"/>
  <c r="C162" i="1"/>
  <c r="C102" i="1"/>
  <c r="C116" i="1"/>
  <c r="C124" i="1"/>
  <c r="C125" i="1"/>
  <c r="C126" i="1"/>
  <c r="C128" i="1"/>
  <c r="C129" i="1"/>
  <c r="C132" i="1"/>
  <c r="C133" i="1"/>
  <c r="C134" i="1"/>
  <c r="C130" i="1"/>
  <c r="C139" i="1"/>
  <c r="C140" i="1"/>
  <c r="C141" i="1"/>
  <c r="C62" i="1"/>
  <c r="C64" i="1"/>
  <c r="C66" i="1"/>
  <c r="C70" i="1"/>
  <c r="C71" i="1"/>
  <c r="C74" i="1"/>
  <c r="C263" i="1" l="1"/>
  <c r="C504" i="1"/>
  <c r="C477" i="1"/>
  <c r="C463" i="1"/>
  <c r="C444" i="1"/>
  <c r="C428" i="1"/>
  <c r="C390" i="1"/>
  <c r="C296" i="1"/>
  <c r="C283" i="1"/>
  <c r="C67" i="1"/>
  <c r="C154" i="1"/>
  <c r="C346" i="1"/>
  <c r="C334" i="1"/>
  <c r="C498" i="1"/>
  <c r="C512" i="1"/>
  <c r="C469" i="1"/>
  <c r="C178" i="1"/>
  <c r="C423" i="1"/>
  <c r="C490" i="1"/>
  <c r="C483" i="1"/>
  <c r="C256" i="1"/>
  <c r="C403" i="1"/>
  <c r="C397" i="1"/>
  <c r="C189" i="1"/>
  <c r="C190" i="1" s="1"/>
  <c r="C409" i="1"/>
  <c r="C172" i="1"/>
  <c r="C266" i="1"/>
  <c r="C273" i="1" s="1"/>
  <c r="C380" i="1"/>
  <c r="C382" i="1" s="1"/>
  <c r="C247" i="1"/>
  <c r="C183" i="1"/>
  <c r="C158" i="1"/>
  <c r="C164" i="1" s="1"/>
  <c r="C215" i="1"/>
  <c r="C216" i="1" s="1"/>
  <c r="C75" i="1"/>
  <c r="C135" i="1"/>
  <c r="C138" i="1"/>
  <c r="C142" i="1" s="1"/>
  <c r="C103" i="1"/>
  <c r="C104" i="1" s="1"/>
  <c r="C34" i="1" l="1"/>
  <c r="C36" i="1"/>
  <c r="C39" i="1"/>
  <c r="C37" i="1"/>
  <c r="C30" i="1"/>
  <c r="C53" i="1"/>
  <c r="C56" i="1" s="1"/>
  <c r="C47" i="1"/>
  <c r="C25" i="1"/>
  <c r="C20" i="1"/>
  <c r="C15" i="1"/>
  <c r="C16" i="1"/>
  <c r="C21" i="1"/>
  <c r="C18" i="1"/>
  <c r="C29" i="1"/>
  <c r="C40" i="1" l="1"/>
  <c r="C31" i="1"/>
  <c r="C22" i="1"/>
</calcChain>
</file>

<file path=xl/sharedStrings.xml><?xml version="1.0" encoding="utf-8"?>
<sst xmlns="http://schemas.openxmlformats.org/spreadsheetml/2006/main" count="695" uniqueCount="181">
  <si>
    <t>Objeto</t>
  </si>
  <si>
    <t>Vcto Contr.</t>
  </si>
  <si>
    <t>Valor Mensal</t>
  </si>
  <si>
    <t>Valor Anual</t>
  </si>
  <si>
    <t>Combustível</t>
  </si>
  <si>
    <t>Peças para veículos</t>
  </si>
  <si>
    <t>Energia Elétrica</t>
  </si>
  <si>
    <t>Telefone</t>
  </si>
  <si>
    <t>Condomínio</t>
  </si>
  <si>
    <t>Manut. Veículos</t>
  </si>
  <si>
    <t>Estagiários</t>
  </si>
  <si>
    <t>Contribuição AM Centro</t>
  </si>
  <si>
    <t>Locação de Impressora</t>
  </si>
  <si>
    <t>Acesso à Internet</t>
  </si>
  <si>
    <t>Divulgação Institucional</t>
  </si>
  <si>
    <t>Locação de Imóvel</t>
  </si>
  <si>
    <t>Alarme/Monitoramento</t>
  </si>
  <si>
    <t>Serviço de correio</t>
  </si>
  <si>
    <t>Serviços Judiciários</t>
  </si>
  <si>
    <t>Notas Judiciais Eletrônicas</t>
  </si>
  <si>
    <t>Natureza da Despesa: 3.3.90.30 - Material de Consumo</t>
  </si>
  <si>
    <t>Natureza da Despesa: 3.3.90.39 - Outros Serviços de Terceiros Pessoa Júridica</t>
  </si>
  <si>
    <t>Natureza da Despesa - 3.3.90.40 - Serviços de Tecnologia da Informação</t>
  </si>
  <si>
    <t>Natureza da Despesa: 3.3.90.36 - Outros Serviços de Terceiros Pessoa Física</t>
  </si>
  <si>
    <t>Ação: 2.008 - Ações de Regularização Fundiária</t>
  </si>
  <si>
    <t>03 - PROCURADORIA GERAL DO MUNICÍPIO</t>
  </si>
  <si>
    <t>Publicação de editais</t>
  </si>
  <si>
    <t>Limpeza prédios</t>
  </si>
  <si>
    <t>Telefonia e internet móvel</t>
  </si>
  <si>
    <t>Ação: 2.013 - Modernização Administrativa e Gestão da Tecnologia da Informação</t>
  </si>
  <si>
    <t>Peças para Veículos</t>
  </si>
  <si>
    <t>Telefonia</t>
  </si>
  <si>
    <t>Energia Elétrica (Conselhos)</t>
  </si>
  <si>
    <t>Manutenção Veículos</t>
  </si>
  <si>
    <t>Natureza da Despesa: 3.3.90.39 - Outros Serviços de Terceiros Pessoa Juridica</t>
  </si>
  <si>
    <t>Gestão Rest. Popular</t>
  </si>
  <si>
    <t>Acolhimento de Mulheres</t>
  </si>
  <si>
    <t>Casa de Passagem</t>
  </si>
  <si>
    <t>Coleta de Lixo</t>
  </si>
  <si>
    <t>Coleta Conteineres</t>
  </si>
  <si>
    <t>Destinação final lixo</t>
  </si>
  <si>
    <t>Sistema Firewall</t>
  </si>
  <si>
    <t>Sistema Proteção Anti Vírus</t>
  </si>
  <si>
    <t>Acesso Via-RS</t>
  </si>
  <si>
    <t>Informativos</t>
  </si>
  <si>
    <t>Consultas CPF e CNPJ</t>
  </si>
  <si>
    <t>Locação de Software</t>
  </si>
  <si>
    <t>Sistema Ábacus (Cálculos)</t>
  </si>
  <si>
    <t>Sistema ISS</t>
  </si>
  <si>
    <t xml:space="preserve">Energia Elétrica </t>
  </si>
  <si>
    <t>Locação computadores</t>
  </si>
  <si>
    <t>Manut. De Máquinas</t>
  </si>
  <si>
    <t>Monitoramento</t>
  </si>
  <si>
    <t>Peças para Caminhões</t>
  </si>
  <si>
    <t>Serviço de água e esgoto</t>
  </si>
  <si>
    <t>FAMURS</t>
  </si>
  <si>
    <t>Natureza da Despesa: 3.3.90.33 - Passagens e Despesa com Locomoção</t>
  </si>
  <si>
    <t>Locação de Veículo</t>
  </si>
  <si>
    <t>Regularização Fundiária - Lot. Arantes</t>
  </si>
  <si>
    <t>Reg. Fundiária - Lot. Chácara das Flores</t>
  </si>
  <si>
    <t>36 meses</t>
  </si>
  <si>
    <t>Sistema Transparência</t>
  </si>
  <si>
    <t>Serviço de Limpeza</t>
  </si>
  <si>
    <t>Manutenção de Veículos</t>
  </si>
  <si>
    <t>Acolhimento de Crianças e Adolescentes</t>
  </si>
  <si>
    <t>Natureza da Despesa: 3.3.50.43 - Subvenções Sociais</t>
  </si>
  <si>
    <t>Peças para Veículos Pesados</t>
  </si>
  <si>
    <t>Insumos Borracharia</t>
  </si>
  <si>
    <t>Serviços de Borracharia</t>
  </si>
  <si>
    <t>02 - GABINETE DO PREFEITO</t>
  </si>
  <si>
    <t>Ação: 2093 - Manutenção dos Serviços Administrativos do Gabinete do Prefeito</t>
  </si>
  <si>
    <t>Ação: 2.094 - Manutenção das Ações de Segurança da Guarda Municipal e CIOSP</t>
  </si>
  <si>
    <t>Ação: 2.095 - Manutenção das Ações da Defesa Civil</t>
  </si>
  <si>
    <t>Seguro Veícular</t>
  </si>
  <si>
    <t>Ação: 2001 - Manutenção dos Serviços Administrativos da PGM</t>
  </si>
  <si>
    <t>Despesas de cartório</t>
  </si>
  <si>
    <t>Locação de Impressora e scanners</t>
  </si>
  <si>
    <t>Certificado Digital</t>
  </si>
  <si>
    <t>Software de gerenciamento de processos</t>
  </si>
  <si>
    <t>04 - CONTROLADORIA E AUDITORIA GERAL DO MUNICÍPIO</t>
  </si>
  <si>
    <t>Ação: 2024 - Manutenção dos Serviços Administrativos da CAGEM</t>
  </si>
  <si>
    <t xml:space="preserve">Locação de Impressora </t>
  </si>
  <si>
    <t>Ação: 2025 - Manutenção do PROCON</t>
  </si>
  <si>
    <t>05 - SECRETARIA DE MUNICÍPIO DE ADMINISTRAÇÃO E GESTÃO DE PESSOAS</t>
  </si>
  <si>
    <t>Ação: 2071 - Manutenção dos Serviços Administrativos da SAGP</t>
  </si>
  <si>
    <t xml:space="preserve">Natureza da Despesa: 3.3.90.35 - Serviços de Consultoria </t>
  </si>
  <si>
    <t xml:space="preserve">Natureza da Despesa: 3.3.90.37 - Locação de Mão de Obra </t>
  </si>
  <si>
    <t>Natureza da Despesa: 3.3.90.34 - Outras Despesas de Pessoal Decorrentes de Serv. Terceirização</t>
  </si>
  <si>
    <t>Serviço de Agente de Portaria</t>
  </si>
  <si>
    <t>Manutenção Predial</t>
  </si>
  <si>
    <t>Locação de Imóvel e condomínio</t>
  </si>
  <si>
    <t>Publicações legais</t>
  </si>
  <si>
    <t>Manutenção dos Elevadores</t>
  </si>
  <si>
    <t>Acesso à Internet e telefonia</t>
  </si>
  <si>
    <t>06 - SECRETARIA DE MUNICÍPIO DE FINANÇAS</t>
  </si>
  <si>
    <t>Ação: 2003 - Manutenção dos Serviços Administrativos da SMF</t>
  </si>
  <si>
    <t>Serviços Bancários</t>
  </si>
  <si>
    <t>09 - SECRETARIA DE MUNICÍPIO DE CULTURA</t>
  </si>
  <si>
    <t>10 - SECRETARIA DE MUNICÍPIO DE ESPORTE E LAZER</t>
  </si>
  <si>
    <t>Ação: 2089 - Manutenção dos Serviços Administrativos da SMEL</t>
  </si>
  <si>
    <t>Ação: 2091 - Manutenção dos Espaços de Esporte e Lazer</t>
  </si>
  <si>
    <t>11 - SECRETARIA DE MUNICÍPIO DE HABITAÇÃO E REGULARIZAÇÃO FUNDIÁRIA</t>
  </si>
  <si>
    <t>Ação: 2005 - Manutenção dos Serviços Administrativos da SMHRF</t>
  </si>
  <si>
    <t>12 - SECRETARIA DE MUNICÍPIO DE DESENVOLVIMENTO SOCIAL</t>
  </si>
  <si>
    <t>Ação: 2006 - Ações de Regularizão Fundiária</t>
  </si>
  <si>
    <t>Ação: 2.007 - Manutenção dos Serviços Administrativos da SMDS</t>
  </si>
  <si>
    <t>Locação de Imóvel (Mesa Brasil)</t>
  </si>
  <si>
    <t>Locação de Imóvel (Depósito)</t>
  </si>
  <si>
    <t>Ação: 2.011 - Manutenção dos Conselhos Tutelares</t>
  </si>
  <si>
    <t>Ação: 2.012 - Manutenção do Conselho Municipal dos Direitos da Criança e do Adolescente</t>
  </si>
  <si>
    <t>Ação: 2.013 - Manutenção das Ações de Proteção Social Básica</t>
  </si>
  <si>
    <t>Ação: 2.014 - Manutenção das Ações de Proteção Social Especial de Média Complexidade</t>
  </si>
  <si>
    <t>CEDEDICA</t>
  </si>
  <si>
    <t xml:space="preserve">Transporte </t>
  </si>
  <si>
    <t>Ação: 2.015 - Manutenção das Ações de Proteção Social Especial de Alta Complexidade</t>
  </si>
  <si>
    <t>Aldeia SOS</t>
  </si>
  <si>
    <t>Ação: 2.017 - Manutenção do Conselho Municipal de Assistência Social</t>
  </si>
  <si>
    <t>Ação: 2.018 - Manutenção das Ações de Proteção ao Idoso</t>
  </si>
  <si>
    <t>Ação: 2.019 - Manutenção do Conselho Municipal do Idoso</t>
  </si>
  <si>
    <t>13 - SECRETARIA DE MUNICÍPIO DE ELABORAÇÃO DE PROJETOS E CAPTAÇÃO DE RECURSOS</t>
  </si>
  <si>
    <t>Ação: 2.023 - Manutenção dos Serviços Administrativos da SECAP</t>
  </si>
  <si>
    <t xml:space="preserve">Locação de Software </t>
  </si>
  <si>
    <t>14 - SECRETARIA DE MUNICÍPIO DE DESENVOLVIMENTO RURAL</t>
  </si>
  <si>
    <t>Ação: 2.043 - Manutenção dos Serviços Administrativos da SMR</t>
  </si>
  <si>
    <t>Ação: 2.044 - Manutenção Administrativa Distrital</t>
  </si>
  <si>
    <t>Ação: 2.045 - Manutenção das Ações de Integração, Apoio e Infraestrutura aos Distritos Rurais</t>
  </si>
  <si>
    <t>Seguros veículares e de máquinas</t>
  </si>
  <si>
    <t>15 - SECRETARIA DE MUNICÍPIO DE DESENVOLVIMENTO ECONÔMICO E TURISMO</t>
  </si>
  <si>
    <t>Ação: 2.050 - Manutenção dos Serviços Administrativos da SMDET</t>
  </si>
  <si>
    <t>Ação: 2.051 - Manutenção das Ações de Desenvolvimento Industrial</t>
  </si>
  <si>
    <t>Energia Elétrica Tecnoparque</t>
  </si>
  <si>
    <t>16 - SECRETARIA DE MUNICÍPIO DE INFRAESTRUTURA E SERVIÇOS PÚBLICOS</t>
  </si>
  <si>
    <t>Ação: 2.056 - Manutenção dos Serviços Administrativos da SMISP</t>
  </si>
  <si>
    <t>Ação: 2.064 - Manutenção de Máquinas Pesadas e Veículos Leves</t>
  </si>
  <si>
    <t>Manut. De Caminhões</t>
  </si>
  <si>
    <t>Ação: 2.065 - Manutenção dos Cemitérios Públicos</t>
  </si>
  <si>
    <t>Serviço de limpeza</t>
  </si>
  <si>
    <t>Ação: 2.067 - Manutenção dos Serviços de Limpeza das Vias Urbanas</t>
  </si>
  <si>
    <t>Limpeza de Bueiros</t>
  </si>
  <si>
    <t>Ação: 2.070 - Gerenciamento Integrado de Resíduos Sólidos</t>
  </si>
  <si>
    <t>17 - SECRETARIA DE MUNICÍPIO DE MOBILIDADE URBANA</t>
  </si>
  <si>
    <t>Ação: 2.057 - Manutenção dos Serviços Administrativos da SMU</t>
  </si>
  <si>
    <t>Serviço de vigilância e segurança</t>
  </si>
  <si>
    <t xml:space="preserve">Seguros veículares </t>
  </si>
  <si>
    <t>18 - SECRETARIA DE MUNICÍPIO DE MEIO AMBIENTE</t>
  </si>
  <si>
    <t>Ação: 2.080 - Manutenção dos Serviços Administrativos da SMA</t>
  </si>
  <si>
    <t>Ação: 2.081 - Manutenção de Parques, Praças, Jardins, Áreas Verdes e Logradouros</t>
  </si>
  <si>
    <t>19 - SECRETARIA EXTRAORDINÁRIA DE LICENCIAMENTO E DESBUROCRATIZAÇÃO</t>
  </si>
  <si>
    <t>Ação: 2.020 - Manutenção dos Serviços Administrativos da SELD</t>
  </si>
  <si>
    <t>20 - SECRETARIA EXTRAORDINÁRIA DE COMUNICAÇÃO</t>
  </si>
  <si>
    <t>Ação: 2.026 - Manutenção dos Serviços Administrativos da SECOM</t>
  </si>
  <si>
    <t>Ação: 2.027 - Manutenção da Publicidade Institucional</t>
  </si>
  <si>
    <t>21 - SECRETARIA EXTRAORDINÁRIA DE INOVAÇÃO E TECNOLOGIA DA INFORMAÇÃO</t>
  </si>
  <si>
    <t>Ação: 2.055 - Manutenção dos Serviços Administrativos da SITI</t>
  </si>
  <si>
    <t>Suporte remoto</t>
  </si>
  <si>
    <t>Locação de Software Gerenciador</t>
  </si>
  <si>
    <t>Ação: 2.063 - Manutenção de Vias Urbanas e Estradas Rurais</t>
  </si>
  <si>
    <t>Passagens para Estagiários</t>
  </si>
  <si>
    <t>Consultoria em direito público</t>
  </si>
  <si>
    <t>Ação: 2075 - Manutenção dos Serviços Administrativos da SMC</t>
  </si>
  <si>
    <t>Ação: 2076 - Manutenção dos Equipamentos Culturais</t>
  </si>
  <si>
    <t>Ação: 2.008 - Manutenção das Ações de Segurança Alimentar e Nutricional</t>
  </si>
  <si>
    <t xml:space="preserve">Serviço de água e esgoto </t>
  </si>
  <si>
    <t>Controle de pragas urbanas  - CAM</t>
  </si>
  <si>
    <t>Locação de Sistemas de Gestão: Recursos Humanos, Processos, Patrimônio e Frota</t>
  </si>
  <si>
    <t>Locação de Sistema Contabilidade, Licitações e Receita</t>
  </si>
  <si>
    <t>Locação de Software gerenciador</t>
  </si>
  <si>
    <t>Sistema Autocad</t>
  </si>
  <si>
    <t>COLIBRI (Parte do total, restante recurso vinculado)</t>
  </si>
  <si>
    <t>Francisco Lisboa (Parte do total, restante recurso vinculado)</t>
  </si>
  <si>
    <t>APAE (Parte do total, restante recurso vinculado)</t>
  </si>
  <si>
    <t>Lar das Vovozinhas (Parte do total, restante recurso vinculado)</t>
  </si>
  <si>
    <t>Locação de Software (Autocad)</t>
  </si>
  <si>
    <t>Arrendamento Área Rural (Pedreiras)</t>
  </si>
  <si>
    <t>Serviço de limpeza e manutenção de vias</t>
  </si>
  <si>
    <t>Locação de Sistema Procergs (Consulta multas)</t>
  </si>
  <si>
    <t>Locação de Sistema de gestão de Meio Ambiente</t>
  </si>
  <si>
    <t>Locação de Sistema de atendimento e alvarás</t>
  </si>
  <si>
    <t>Locação de Software - Adobe Creative Cloud</t>
  </si>
  <si>
    <t>CONTRATOS EM ANDAMENTO RECURSO LIVRE 2022</t>
  </si>
  <si>
    <t>Locação de Imóvel (previsto até vencimento)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</si>
</sst>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16" fontId="0" fillId="0" borderId="1" xfId="0" applyNumberForma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3" fillId="0" borderId="1" xfId="0" applyFont="1" applyFill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0" fontId="5" fillId="0" borderId="0" xfId="0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2" fillId="0" borderId="1" xfId="0" applyFont="1" applyBorder="1"/>
    <xf numFmtId="4" fontId="3" fillId="0" borderId="0" xfId="0" applyNumberFormat="1" applyFont="1" applyBorder="1"/>
    <xf numFmtId="4" fontId="2" fillId="0" borderId="0" xfId="0" applyNumberFormat="1" applyFont="1" applyBorder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" fontId="5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/>
    <xf numFmtId="0" fontId="3" fillId="0" borderId="0" xfId="0" applyFont="1" applyFill="1"/>
    <xf numFmtId="0" fontId="3" fillId="0" borderId="0" xfId="0" applyFont="1" applyBorder="1"/>
    <xf numFmtId="4" fontId="3" fillId="0" borderId="0" xfId="0" applyNumberFormat="1" applyFont="1" applyFill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9"/>
  <sheetViews>
    <sheetView tabSelected="1" zoomScaleNormal="100" zoomScaleSheetLayoutView="100" workbookViewId="0">
      <selection activeCell="C126" sqref="C126"/>
    </sheetView>
  </sheetViews>
  <sheetFormatPr defaultRowHeight="12.75" x14ac:dyDescent="0.2"/>
  <cols>
    <col min="1" max="1" width="46.42578125" style="12" customWidth="1"/>
    <col min="2" max="2" width="16.140625" style="12" customWidth="1"/>
    <col min="3" max="3" width="19" style="12" customWidth="1"/>
    <col min="4" max="4" width="10.140625" style="12" bestFit="1" customWidth="1"/>
    <col min="5" max="16384" width="9.140625" style="12"/>
  </cols>
  <sheetData>
    <row r="1" spans="1:3" ht="15.75" x14ac:dyDescent="0.25">
      <c r="A1" s="49" t="s">
        <v>179</v>
      </c>
      <c r="B1" s="49"/>
      <c r="C1" s="49"/>
    </row>
    <row r="3" spans="1:3" ht="15" x14ac:dyDescent="0.25">
      <c r="A3" s="51" t="s">
        <v>69</v>
      </c>
      <c r="B3" s="51"/>
      <c r="C3" s="51"/>
    </row>
    <row r="4" spans="1:3" x14ac:dyDescent="0.2">
      <c r="A4" s="14" t="s">
        <v>70</v>
      </c>
    </row>
    <row r="5" spans="1:3" x14ac:dyDescent="0.2">
      <c r="A5" s="14" t="s">
        <v>20</v>
      </c>
    </row>
    <row r="6" spans="1:3" x14ac:dyDescent="0.2">
      <c r="A6" s="15" t="s">
        <v>0</v>
      </c>
      <c r="B6" s="15" t="s">
        <v>2</v>
      </c>
      <c r="C6" s="15" t="s">
        <v>3</v>
      </c>
    </row>
    <row r="7" spans="1:3" x14ac:dyDescent="0.2">
      <c r="A7" s="16" t="s">
        <v>4</v>
      </c>
      <c r="B7" s="17">
        <v>4000</v>
      </c>
      <c r="C7" s="17">
        <f>B7*12</f>
        <v>48000</v>
      </c>
    </row>
    <row r="8" spans="1:3" x14ac:dyDescent="0.2">
      <c r="A8" s="14" t="s">
        <v>56</v>
      </c>
    </row>
    <row r="9" spans="1:3" s="18" customFormat="1" x14ac:dyDescent="0.2">
      <c r="A9" s="15" t="s">
        <v>0</v>
      </c>
      <c r="B9" s="15" t="s">
        <v>2</v>
      </c>
      <c r="C9" s="15" t="s">
        <v>3</v>
      </c>
    </row>
    <row r="10" spans="1:3" x14ac:dyDescent="0.2">
      <c r="A10" s="16" t="s">
        <v>57</v>
      </c>
      <c r="B10" s="17">
        <v>1666.66</v>
      </c>
      <c r="C10" s="17">
        <f>B10*12+0.08</f>
        <v>20000.000000000004</v>
      </c>
    </row>
    <row r="11" spans="1:3" x14ac:dyDescent="0.2">
      <c r="A11" s="16" t="s">
        <v>57</v>
      </c>
      <c r="B11" s="17">
        <v>1375</v>
      </c>
      <c r="C11" s="17">
        <f>B11*12</f>
        <v>16500</v>
      </c>
    </row>
    <row r="12" spans="1:3" x14ac:dyDescent="0.2">
      <c r="A12" s="19"/>
      <c r="B12" s="19"/>
      <c r="C12" s="17">
        <f>SUM(C10:C11)</f>
        <v>36500</v>
      </c>
    </row>
    <row r="13" spans="1:3" x14ac:dyDescent="0.2">
      <c r="A13" s="14" t="s">
        <v>21</v>
      </c>
    </row>
    <row r="14" spans="1:3" s="18" customFormat="1" x14ac:dyDescent="0.2">
      <c r="A14" s="15" t="s">
        <v>0</v>
      </c>
      <c r="B14" s="15" t="s">
        <v>2</v>
      </c>
      <c r="C14" s="15" t="s">
        <v>3</v>
      </c>
    </row>
    <row r="15" spans="1:3" x14ac:dyDescent="0.2">
      <c r="A15" s="16" t="s">
        <v>8</v>
      </c>
      <c r="B15" s="17">
        <v>320</v>
      </c>
      <c r="C15" s="17">
        <f t="shared" ref="C15:C21" si="0">B15*12</f>
        <v>3840</v>
      </c>
    </row>
    <row r="16" spans="1:3" x14ac:dyDescent="0.2">
      <c r="A16" s="16" t="s">
        <v>15</v>
      </c>
      <c r="B16" s="17">
        <v>1092</v>
      </c>
      <c r="C16" s="17">
        <f t="shared" si="0"/>
        <v>13104</v>
      </c>
    </row>
    <row r="17" spans="1:3" x14ac:dyDescent="0.2">
      <c r="A17" s="16" t="s">
        <v>9</v>
      </c>
      <c r="B17" s="17">
        <v>1100</v>
      </c>
      <c r="C17" s="17">
        <f t="shared" si="0"/>
        <v>13200</v>
      </c>
    </row>
    <row r="18" spans="1:3" x14ac:dyDescent="0.2">
      <c r="A18" s="16" t="s">
        <v>11</v>
      </c>
      <c r="B18" s="17">
        <v>2250</v>
      </c>
      <c r="C18" s="17">
        <f t="shared" si="0"/>
        <v>27000</v>
      </c>
    </row>
    <row r="19" spans="1:3" x14ac:dyDescent="0.2">
      <c r="A19" s="16" t="s">
        <v>55</v>
      </c>
      <c r="B19" s="17">
        <v>4335.9799999999996</v>
      </c>
      <c r="C19" s="17">
        <f t="shared" si="0"/>
        <v>52031.759999999995</v>
      </c>
    </row>
    <row r="20" spans="1:3" x14ac:dyDescent="0.2">
      <c r="A20" s="16" t="s">
        <v>7</v>
      </c>
      <c r="B20" s="17">
        <v>3200</v>
      </c>
      <c r="C20" s="17">
        <f t="shared" si="0"/>
        <v>38400</v>
      </c>
    </row>
    <row r="21" spans="1:3" x14ac:dyDescent="0.2">
      <c r="A21" s="16" t="s">
        <v>10</v>
      </c>
      <c r="B21" s="17">
        <v>23750</v>
      </c>
      <c r="C21" s="17">
        <f t="shared" si="0"/>
        <v>285000</v>
      </c>
    </row>
    <row r="22" spans="1:3" x14ac:dyDescent="0.2">
      <c r="A22" s="19"/>
      <c r="B22" s="19"/>
      <c r="C22" s="17">
        <f>SUM(C15:C21)</f>
        <v>432575.76</v>
      </c>
    </row>
    <row r="23" spans="1:3" x14ac:dyDescent="0.2">
      <c r="A23" s="20" t="s">
        <v>22</v>
      </c>
    </row>
    <row r="24" spans="1:3" s="18" customFormat="1" x14ac:dyDescent="0.2">
      <c r="A24" s="15" t="s">
        <v>0</v>
      </c>
      <c r="B24" s="15" t="s">
        <v>2</v>
      </c>
      <c r="C24" s="15" t="s">
        <v>3</v>
      </c>
    </row>
    <row r="25" spans="1:3" x14ac:dyDescent="0.2">
      <c r="A25" s="16" t="s">
        <v>12</v>
      </c>
      <c r="B25" s="17">
        <v>2900</v>
      </c>
      <c r="C25" s="17">
        <f>B25*12</f>
        <v>34800</v>
      </c>
    </row>
    <row r="26" spans="1:3" x14ac:dyDescent="0.2">
      <c r="A26" s="14" t="s">
        <v>71</v>
      </c>
    </row>
    <row r="27" spans="1:3" x14ac:dyDescent="0.2">
      <c r="A27" s="14" t="s">
        <v>20</v>
      </c>
    </row>
    <row r="28" spans="1:3" s="18" customFormat="1" x14ac:dyDescent="0.2">
      <c r="A28" s="15" t="s">
        <v>0</v>
      </c>
      <c r="B28" s="15" t="s">
        <v>2</v>
      </c>
      <c r="C28" s="15" t="s">
        <v>3</v>
      </c>
    </row>
    <row r="29" spans="1:3" x14ac:dyDescent="0.2">
      <c r="A29" s="21" t="s">
        <v>4</v>
      </c>
      <c r="B29" s="22">
        <v>14600</v>
      </c>
      <c r="C29" s="22">
        <f>B29*12</f>
        <v>175200</v>
      </c>
    </row>
    <row r="30" spans="1:3" x14ac:dyDescent="0.2">
      <c r="A30" s="16" t="s">
        <v>5</v>
      </c>
      <c r="B30" s="17">
        <v>4500</v>
      </c>
      <c r="C30" s="17">
        <f>B30*12</f>
        <v>54000</v>
      </c>
    </row>
    <row r="31" spans="1:3" x14ac:dyDescent="0.2">
      <c r="A31" s="50"/>
      <c r="B31" s="50"/>
      <c r="C31" s="17">
        <f>SUM(C29:C30)</f>
        <v>229200</v>
      </c>
    </row>
    <row r="32" spans="1:3" x14ac:dyDescent="0.2">
      <c r="A32" s="14" t="s">
        <v>21</v>
      </c>
    </row>
    <row r="33" spans="1:3" s="18" customFormat="1" x14ac:dyDescent="0.2">
      <c r="A33" s="15" t="s">
        <v>0</v>
      </c>
      <c r="B33" s="15" t="s">
        <v>2</v>
      </c>
      <c r="C33" s="15" t="s">
        <v>3</v>
      </c>
    </row>
    <row r="34" spans="1:3" x14ac:dyDescent="0.2">
      <c r="A34" s="16" t="s">
        <v>16</v>
      </c>
      <c r="B34" s="17">
        <v>76300</v>
      </c>
      <c r="C34" s="17">
        <f t="shared" ref="C34:C39" si="1">B34*12</f>
        <v>915600</v>
      </c>
    </row>
    <row r="35" spans="1:3" x14ac:dyDescent="0.2">
      <c r="A35" s="23" t="s">
        <v>27</v>
      </c>
      <c r="B35" s="17">
        <v>4800</v>
      </c>
      <c r="C35" s="17">
        <f t="shared" si="1"/>
        <v>57600</v>
      </c>
    </row>
    <row r="36" spans="1:3" x14ac:dyDescent="0.2">
      <c r="A36" s="16" t="s">
        <v>9</v>
      </c>
      <c r="B36" s="17">
        <v>5850</v>
      </c>
      <c r="C36" s="17">
        <f t="shared" si="1"/>
        <v>70200</v>
      </c>
    </row>
    <row r="37" spans="1:3" x14ac:dyDescent="0.2">
      <c r="A37" s="16" t="s">
        <v>54</v>
      </c>
      <c r="B37" s="17">
        <v>600</v>
      </c>
      <c r="C37" s="17">
        <f t="shared" si="1"/>
        <v>7200</v>
      </c>
    </row>
    <row r="38" spans="1:3" x14ac:dyDescent="0.2">
      <c r="A38" s="16" t="s">
        <v>7</v>
      </c>
      <c r="B38" s="17">
        <v>2000</v>
      </c>
      <c r="C38" s="17">
        <f t="shared" si="1"/>
        <v>24000</v>
      </c>
    </row>
    <row r="39" spans="1:3" x14ac:dyDescent="0.2">
      <c r="A39" s="16" t="s">
        <v>6</v>
      </c>
      <c r="B39" s="17">
        <v>4300</v>
      </c>
      <c r="C39" s="17">
        <f t="shared" si="1"/>
        <v>51600</v>
      </c>
    </row>
    <row r="40" spans="1:3" x14ac:dyDescent="0.2">
      <c r="A40" s="50"/>
      <c r="B40" s="50"/>
      <c r="C40" s="17">
        <f>SUM(C34:C39)</f>
        <v>1126200</v>
      </c>
    </row>
    <row r="41" spans="1:3" x14ac:dyDescent="0.2">
      <c r="A41" s="20" t="s">
        <v>22</v>
      </c>
    </row>
    <row r="42" spans="1:3" s="18" customFormat="1" x14ac:dyDescent="0.2">
      <c r="A42" s="15" t="s">
        <v>0</v>
      </c>
      <c r="B42" s="15" t="s">
        <v>2</v>
      </c>
      <c r="C42" s="15" t="s">
        <v>3</v>
      </c>
    </row>
    <row r="43" spans="1:3" x14ac:dyDescent="0.2">
      <c r="A43" s="16" t="s">
        <v>12</v>
      </c>
      <c r="B43" s="17">
        <v>200</v>
      </c>
      <c r="C43" s="17">
        <f>B43*12</f>
        <v>2400</v>
      </c>
    </row>
    <row r="44" spans="1:3" x14ac:dyDescent="0.2">
      <c r="A44" s="14" t="s">
        <v>72</v>
      </c>
    </row>
    <row r="45" spans="1:3" x14ac:dyDescent="0.2">
      <c r="A45" s="14" t="s">
        <v>20</v>
      </c>
    </row>
    <row r="46" spans="1:3" s="18" customFormat="1" x14ac:dyDescent="0.2">
      <c r="A46" s="15" t="s">
        <v>0</v>
      </c>
      <c r="B46" s="15" t="s">
        <v>2</v>
      </c>
      <c r="C46" s="15" t="s">
        <v>3</v>
      </c>
    </row>
    <row r="47" spans="1:3" x14ac:dyDescent="0.2">
      <c r="A47" s="16" t="s">
        <v>5</v>
      </c>
      <c r="B47" s="17">
        <v>1550</v>
      </c>
      <c r="C47" s="17">
        <f>B47*12</f>
        <v>18600</v>
      </c>
    </row>
    <row r="48" spans="1:3" x14ac:dyDescent="0.2">
      <c r="A48" s="14" t="s">
        <v>56</v>
      </c>
    </row>
    <row r="49" spans="1:3" s="18" customFormat="1" x14ac:dyDescent="0.2">
      <c r="A49" s="15" t="s">
        <v>0</v>
      </c>
      <c r="B49" s="15" t="s">
        <v>2</v>
      </c>
      <c r="C49" s="15" t="s">
        <v>3</v>
      </c>
    </row>
    <row r="50" spans="1:3" x14ac:dyDescent="0.2">
      <c r="A50" s="16" t="s">
        <v>57</v>
      </c>
      <c r="B50" s="17">
        <v>2000</v>
      </c>
      <c r="C50" s="17">
        <f>B50*12</f>
        <v>24000</v>
      </c>
    </row>
    <row r="51" spans="1:3" x14ac:dyDescent="0.2">
      <c r="A51" s="14" t="s">
        <v>21</v>
      </c>
    </row>
    <row r="52" spans="1:3" s="18" customFormat="1" x14ac:dyDescent="0.2">
      <c r="A52" s="15" t="s">
        <v>0</v>
      </c>
      <c r="B52" s="15" t="s">
        <v>2</v>
      </c>
      <c r="C52" s="15" t="s">
        <v>3</v>
      </c>
    </row>
    <row r="53" spans="1:3" x14ac:dyDescent="0.2">
      <c r="A53" s="16" t="s">
        <v>9</v>
      </c>
      <c r="B53" s="17">
        <v>610</v>
      </c>
      <c r="C53" s="17">
        <f>B53*12</f>
        <v>7320</v>
      </c>
    </row>
    <row r="54" spans="1:3" x14ac:dyDescent="0.2">
      <c r="A54" s="16" t="s">
        <v>7</v>
      </c>
      <c r="B54" s="17">
        <v>1100</v>
      </c>
      <c r="C54" s="17">
        <f>B54*12</f>
        <v>13200</v>
      </c>
    </row>
    <row r="55" spans="1:3" x14ac:dyDescent="0.2">
      <c r="A55" s="16" t="s">
        <v>73</v>
      </c>
      <c r="B55" s="17">
        <v>260</v>
      </c>
      <c r="C55" s="17">
        <f>B55*12</f>
        <v>3120</v>
      </c>
    </row>
    <row r="56" spans="1:3" x14ac:dyDescent="0.2">
      <c r="A56" s="19"/>
      <c r="B56" s="19"/>
      <c r="C56" s="17">
        <f>SUM(C53:C55)</f>
        <v>23640</v>
      </c>
    </row>
    <row r="57" spans="1:3" x14ac:dyDescent="0.2">
      <c r="A57" s="24"/>
      <c r="B57" s="24"/>
      <c r="C57" s="25"/>
    </row>
    <row r="58" spans="1:3" ht="15" x14ac:dyDescent="0.25">
      <c r="A58" s="51" t="s">
        <v>25</v>
      </c>
      <c r="B58" s="51"/>
      <c r="C58" s="51"/>
    </row>
    <row r="59" spans="1:3" x14ac:dyDescent="0.2">
      <c r="A59" s="14" t="s">
        <v>74</v>
      </c>
    </row>
    <row r="60" spans="1:3" x14ac:dyDescent="0.2">
      <c r="A60" s="14" t="s">
        <v>21</v>
      </c>
    </row>
    <row r="61" spans="1:3" x14ac:dyDescent="0.2">
      <c r="A61" s="15" t="s">
        <v>0</v>
      </c>
      <c r="B61" s="15" t="s">
        <v>2</v>
      </c>
      <c r="C61" s="15" t="s">
        <v>3</v>
      </c>
    </row>
    <row r="62" spans="1:3" x14ac:dyDescent="0.2">
      <c r="A62" s="16" t="s">
        <v>17</v>
      </c>
      <c r="B62" s="17">
        <v>1500</v>
      </c>
      <c r="C62" s="17">
        <f>B62*12</f>
        <v>18000</v>
      </c>
    </row>
    <row r="63" spans="1:3" x14ac:dyDescent="0.2">
      <c r="A63" s="16" t="s">
        <v>75</v>
      </c>
      <c r="B63" s="17">
        <v>2500</v>
      </c>
      <c r="C63" s="17">
        <f>B63*12</f>
        <v>30000</v>
      </c>
    </row>
    <row r="64" spans="1:3" x14ac:dyDescent="0.2">
      <c r="A64" s="16" t="s">
        <v>10</v>
      </c>
      <c r="B64" s="17">
        <v>25000</v>
      </c>
      <c r="C64" s="17">
        <f>B64*12</f>
        <v>300000</v>
      </c>
    </row>
    <row r="65" spans="1:3" x14ac:dyDescent="0.2">
      <c r="A65" s="16" t="s">
        <v>7</v>
      </c>
      <c r="B65" s="17">
        <v>600</v>
      </c>
      <c r="C65" s="17">
        <f>B65*12</f>
        <v>7200</v>
      </c>
    </row>
    <row r="66" spans="1:3" x14ac:dyDescent="0.2">
      <c r="A66" s="16" t="s">
        <v>18</v>
      </c>
      <c r="B66" s="17">
        <v>12250</v>
      </c>
      <c r="C66" s="17">
        <f>B66*12</f>
        <v>147000</v>
      </c>
    </row>
    <row r="67" spans="1:3" x14ac:dyDescent="0.2">
      <c r="A67" s="50"/>
      <c r="B67" s="50"/>
      <c r="C67" s="17">
        <f>SUM(C62:C66)</f>
        <v>502200</v>
      </c>
    </row>
    <row r="68" spans="1:3" x14ac:dyDescent="0.2">
      <c r="A68" s="20" t="s">
        <v>22</v>
      </c>
    </row>
    <row r="69" spans="1:3" x14ac:dyDescent="0.2">
      <c r="A69" s="15" t="s">
        <v>0</v>
      </c>
      <c r="B69" s="15" t="s">
        <v>2</v>
      </c>
      <c r="C69" s="15" t="s">
        <v>3</v>
      </c>
    </row>
    <row r="70" spans="1:3" s="26" customFormat="1" x14ac:dyDescent="0.2">
      <c r="A70" s="21" t="s">
        <v>76</v>
      </c>
      <c r="B70" s="22">
        <v>2500</v>
      </c>
      <c r="C70" s="22">
        <f>B70*12</f>
        <v>30000</v>
      </c>
    </row>
    <row r="71" spans="1:3" s="26" customFormat="1" x14ac:dyDescent="0.2">
      <c r="A71" s="21" t="s">
        <v>19</v>
      </c>
      <c r="B71" s="22">
        <v>210</v>
      </c>
      <c r="C71" s="22">
        <f>B71*12</f>
        <v>2520</v>
      </c>
    </row>
    <row r="72" spans="1:3" s="26" customFormat="1" x14ac:dyDescent="0.2">
      <c r="A72" s="21" t="s">
        <v>77</v>
      </c>
      <c r="B72" s="22">
        <v>110</v>
      </c>
      <c r="C72" s="22">
        <f>B72*12</f>
        <v>1320</v>
      </c>
    </row>
    <row r="73" spans="1:3" s="26" customFormat="1" x14ac:dyDescent="0.2">
      <c r="A73" s="21" t="s">
        <v>78</v>
      </c>
      <c r="B73" s="22">
        <v>30000</v>
      </c>
      <c r="C73" s="22">
        <f>B73*12</f>
        <v>360000</v>
      </c>
    </row>
    <row r="74" spans="1:3" s="26" customFormat="1" x14ac:dyDescent="0.2">
      <c r="A74" s="21" t="s">
        <v>13</v>
      </c>
      <c r="B74" s="22">
        <v>770</v>
      </c>
      <c r="C74" s="22">
        <f>B74*12</f>
        <v>9240</v>
      </c>
    </row>
    <row r="75" spans="1:3" x14ac:dyDescent="0.2">
      <c r="A75" s="50"/>
      <c r="B75" s="50"/>
      <c r="C75" s="17">
        <f>SUM(C70:C74)</f>
        <v>403080</v>
      </c>
    </row>
    <row r="77" spans="1:3" ht="15" x14ac:dyDescent="0.25">
      <c r="A77" s="51" t="s">
        <v>79</v>
      </c>
      <c r="B77" s="51"/>
      <c r="C77" s="51"/>
    </row>
    <row r="78" spans="1:3" x14ac:dyDescent="0.2">
      <c r="A78" s="14" t="s">
        <v>80</v>
      </c>
    </row>
    <row r="79" spans="1:3" x14ac:dyDescent="0.2">
      <c r="A79" s="14" t="s">
        <v>21</v>
      </c>
    </row>
    <row r="80" spans="1:3" x14ac:dyDescent="0.2">
      <c r="A80" s="15" t="s">
        <v>0</v>
      </c>
      <c r="B80" s="15" t="s">
        <v>2</v>
      </c>
      <c r="C80" s="15" t="s">
        <v>3</v>
      </c>
    </row>
    <row r="81" spans="1:3" x14ac:dyDescent="0.2">
      <c r="A81" s="16" t="s">
        <v>10</v>
      </c>
      <c r="B81" s="17">
        <v>3550</v>
      </c>
      <c r="C81" s="17">
        <f>B81*12</f>
        <v>42600</v>
      </c>
    </row>
    <row r="82" spans="1:3" x14ac:dyDescent="0.2">
      <c r="A82" s="16" t="s">
        <v>7</v>
      </c>
      <c r="B82" s="17">
        <v>570</v>
      </c>
      <c r="C82" s="17">
        <f>B82*12</f>
        <v>6840</v>
      </c>
    </row>
    <row r="83" spans="1:3" x14ac:dyDescent="0.2">
      <c r="A83" s="50"/>
      <c r="B83" s="50"/>
      <c r="C83" s="17">
        <f>SUM(C81:C82)</f>
        <v>49440</v>
      </c>
    </row>
    <row r="84" spans="1:3" x14ac:dyDescent="0.2">
      <c r="A84" s="20" t="s">
        <v>22</v>
      </c>
    </row>
    <row r="85" spans="1:3" x14ac:dyDescent="0.2">
      <c r="A85" s="15" t="s">
        <v>0</v>
      </c>
      <c r="B85" s="15" t="s">
        <v>2</v>
      </c>
      <c r="C85" s="15" t="s">
        <v>3</v>
      </c>
    </row>
    <row r="86" spans="1:3" s="26" customFormat="1" x14ac:dyDescent="0.2">
      <c r="A86" s="21" t="s">
        <v>81</v>
      </c>
      <c r="B86" s="22">
        <v>500</v>
      </c>
      <c r="C86" s="22">
        <f>B86*12</f>
        <v>6000</v>
      </c>
    </row>
    <row r="88" spans="1:3" x14ac:dyDescent="0.2">
      <c r="A88" s="14" t="s">
        <v>82</v>
      </c>
    </row>
    <row r="89" spans="1:3" x14ac:dyDescent="0.2">
      <c r="A89" s="14" t="s">
        <v>21</v>
      </c>
    </row>
    <row r="90" spans="1:3" x14ac:dyDescent="0.2">
      <c r="A90" s="15" t="s">
        <v>0</v>
      </c>
      <c r="B90" s="15" t="s">
        <v>2</v>
      </c>
      <c r="C90" s="15" t="s">
        <v>3</v>
      </c>
    </row>
    <row r="91" spans="1:3" x14ac:dyDescent="0.2">
      <c r="A91" s="16" t="s">
        <v>10</v>
      </c>
      <c r="B91" s="17">
        <v>6000</v>
      </c>
      <c r="C91" s="17">
        <f>B91*12</f>
        <v>72000</v>
      </c>
    </row>
    <row r="92" spans="1:3" x14ac:dyDescent="0.2">
      <c r="A92" s="16" t="s">
        <v>7</v>
      </c>
      <c r="B92" s="17">
        <v>360</v>
      </c>
      <c r="C92" s="17">
        <f>B92*12</f>
        <v>4320</v>
      </c>
    </row>
    <row r="93" spans="1:3" x14ac:dyDescent="0.2">
      <c r="A93" s="50"/>
      <c r="B93" s="50"/>
      <c r="C93" s="17">
        <f>SUM(C91:C92)</f>
        <v>76320</v>
      </c>
    </row>
    <row r="94" spans="1:3" x14ac:dyDescent="0.2">
      <c r="A94" s="20" t="s">
        <v>22</v>
      </c>
    </row>
    <row r="95" spans="1:3" x14ac:dyDescent="0.2">
      <c r="A95" s="15" t="s">
        <v>0</v>
      </c>
      <c r="B95" s="15" t="s">
        <v>2</v>
      </c>
      <c r="C95" s="15" t="s">
        <v>3</v>
      </c>
    </row>
    <row r="96" spans="1:3" s="26" customFormat="1" x14ac:dyDescent="0.2">
      <c r="A96" s="21" t="s">
        <v>81</v>
      </c>
      <c r="B96" s="22">
        <v>220</v>
      </c>
      <c r="C96" s="22">
        <f>B96*12</f>
        <v>2640</v>
      </c>
    </row>
    <row r="98" spans="1:3" ht="15" x14ac:dyDescent="0.25">
      <c r="A98" s="51" t="s">
        <v>83</v>
      </c>
      <c r="B98" s="51"/>
      <c r="C98" s="51"/>
    </row>
    <row r="99" spans="1:3" x14ac:dyDescent="0.2">
      <c r="A99" s="14" t="s">
        <v>84</v>
      </c>
    </row>
    <row r="100" spans="1:3" x14ac:dyDescent="0.2">
      <c r="A100" s="14" t="s">
        <v>20</v>
      </c>
    </row>
    <row r="101" spans="1:3" x14ac:dyDescent="0.2">
      <c r="A101" s="15" t="s">
        <v>0</v>
      </c>
      <c r="B101" s="15" t="s">
        <v>2</v>
      </c>
      <c r="C101" s="15" t="s">
        <v>3</v>
      </c>
    </row>
    <row r="102" spans="1:3" x14ac:dyDescent="0.2">
      <c r="A102" s="16" t="s">
        <v>4</v>
      </c>
      <c r="B102" s="17">
        <v>14500</v>
      </c>
      <c r="C102" s="17">
        <f>B102*12</f>
        <v>174000</v>
      </c>
    </row>
    <row r="103" spans="1:3" x14ac:dyDescent="0.2">
      <c r="A103" s="16" t="s">
        <v>5</v>
      </c>
      <c r="B103" s="17">
        <v>4400</v>
      </c>
      <c r="C103" s="17">
        <f>B103*12</f>
        <v>52800</v>
      </c>
    </row>
    <row r="104" spans="1:3" x14ac:dyDescent="0.2">
      <c r="A104" s="50"/>
      <c r="B104" s="50"/>
      <c r="C104" s="17">
        <f>SUM(C102:C103)</f>
        <v>226800</v>
      </c>
    </row>
    <row r="105" spans="1:3" x14ac:dyDescent="0.2">
      <c r="A105" s="14" t="s">
        <v>56</v>
      </c>
    </row>
    <row r="106" spans="1:3" s="18" customFormat="1" x14ac:dyDescent="0.2">
      <c r="A106" s="15" t="s">
        <v>0</v>
      </c>
      <c r="B106" s="15" t="s">
        <v>2</v>
      </c>
      <c r="C106" s="15" t="s">
        <v>3</v>
      </c>
    </row>
    <row r="107" spans="1:3" x14ac:dyDescent="0.2">
      <c r="A107" s="16" t="s">
        <v>57</v>
      </c>
      <c r="B107" s="17">
        <v>11700</v>
      </c>
      <c r="C107" s="17">
        <f>B107*12</f>
        <v>140400</v>
      </c>
    </row>
    <row r="108" spans="1:3" x14ac:dyDescent="0.2">
      <c r="A108" s="16" t="s">
        <v>157</v>
      </c>
      <c r="B108" s="17">
        <v>40075</v>
      </c>
      <c r="C108" s="17">
        <f>B108*12</f>
        <v>480900</v>
      </c>
    </row>
    <row r="109" spans="1:3" x14ac:dyDescent="0.2">
      <c r="A109" s="50"/>
      <c r="B109" s="50"/>
      <c r="C109" s="17">
        <f>SUM(C107:C108)</f>
        <v>621300</v>
      </c>
    </row>
    <row r="110" spans="1:3" x14ac:dyDescent="0.2">
      <c r="A110" s="14" t="s">
        <v>87</v>
      </c>
    </row>
    <row r="111" spans="1:3" x14ac:dyDescent="0.2">
      <c r="A111" s="15" t="s">
        <v>0</v>
      </c>
      <c r="B111" s="15" t="s">
        <v>2</v>
      </c>
      <c r="C111" s="15" t="s">
        <v>3</v>
      </c>
    </row>
    <row r="112" spans="1:3" x14ac:dyDescent="0.2">
      <c r="A112" s="16" t="s">
        <v>88</v>
      </c>
      <c r="B112" s="17">
        <v>9050</v>
      </c>
      <c r="C112" s="17">
        <f>B112*12</f>
        <v>108600</v>
      </c>
    </row>
    <row r="113" spans="1:3" x14ac:dyDescent="0.2">
      <c r="A113" s="45"/>
      <c r="B113" s="34"/>
      <c r="C113" s="34"/>
    </row>
    <row r="114" spans="1:3" x14ac:dyDescent="0.2">
      <c r="A114" s="14" t="s">
        <v>85</v>
      </c>
    </row>
    <row r="115" spans="1:3" x14ac:dyDescent="0.2">
      <c r="A115" s="15" t="s">
        <v>0</v>
      </c>
      <c r="B115" s="15" t="s">
        <v>2</v>
      </c>
      <c r="C115" s="15" t="s">
        <v>3</v>
      </c>
    </row>
    <row r="116" spans="1:3" x14ac:dyDescent="0.2">
      <c r="A116" s="16" t="s">
        <v>158</v>
      </c>
      <c r="B116" s="17">
        <v>3000</v>
      </c>
      <c r="C116" s="17">
        <f>B116*12</f>
        <v>36000</v>
      </c>
    </row>
    <row r="117" spans="1:3" x14ac:dyDescent="0.2">
      <c r="A117" s="14" t="s">
        <v>86</v>
      </c>
    </row>
    <row r="118" spans="1:3" x14ac:dyDescent="0.2">
      <c r="A118" s="15" t="s">
        <v>0</v>
      </c>
      <c r="B118" s="15" t="s">
        <v>2</v>
      </c>
      <c r="C118" s="15" t="s">
        <v>3</v>
      </c>
    </row>
    <row r="119" spans="1:3" x14ac:dyDescent="0.2">
      <c r="A119" s="16" t="s">
        <v>27</v>
      </c>
      <c r="B119" s="17">
        <v>94800</v>
      </c>
      <c r="C119" s="17">
        <f>B119*12</f>
        <v>1137600</v>
      </c>
    </row>
    <row r="120" spans="1:3" x14ac:dyDescent="0.2">
      <c r="A120" s="16" t="s">
        <v>89</v>
      </c>
      <c r="B120" s="17">
        <v>22500</v>
      </c>
      <c r="C120" s="17">
        <f>B120*12</f>
        <v>270000</v>
      </c>
    </row>
    <row r="121" spans="1:3" x14ac:dyDescent="0.2">
      <c r="A121" s="50"/>
      <c r="B121" s="50"/>
      <c r="C121" s="17">
        <f>SUM(C119:C120)</f>
        <v>1407600</v>
      </c>
    </row>
    <row r="122" spans="1:3" x14ac:dyDescent="0.2">
      <c r="A122" s="14" t="s">
        <v>21</v>
      </c>
    </row>
    <row r="123" spans="1:3" x14ac:dyDescent="0.2">
      <c r="A123" s="15" t="s">
        <v>0</v>
      </c>
      <c r="B123" s="15" t="s">
        <v>2</v>
      </c>
      <c r="C123" s="15" t="s">
        <v>3</v>
      </c>
    </row>
    <row r="124" spans="1:3" s="26" customFormat="1" x14ac:dyDescent="0.2">
      <c r="A124" s="27" t="s">
        <v>90</v>
      </c>
      <c r="B124" s="28">
        <v>46000</v>
      </c>
      <c r="C124" s="28">
        <f t="shared" ref="C124:C134" si="2">B124*12</f>
        <v>552000</v>
      </c>
    </row>
    <row r="125" spans="1:3" s="26" customFormat="1" x14ac:dyDescent="0.2">
      <c r="A125" s="27" t="s">
        <v>16</v>
      </c>
      <c r="B125" s="28">
        <v>19520</v>
      </c>
      <c r="C125" s="28">
        <f t="shared" si="2"/>
        <v>234240</v>
      </c>
    </row>
    <row r="126" spans="1:3" s="26" customFormat="1" x14ac:dyDescent="0.2">
      <c r="A126" s="27" t="s">
        <v>163</v>
      </c>
      <c r="B126" s="28">
        <v>510</v>
      </c>
      <c r="C126" s="28">
        <f t="shared" si="2"/>
        <v>6120</v>
      </c>
    </row>
    <row r="127" spans="1:3" x14ac:dyDescent="0.2">
      <c r="A127" s="23" t="s">
        <v>91</v>
      </c>
      <c r="B127" s="29">
        <v>1000</v>
      </c>
      <c r="C127" s="29">
        <f t="shared" si="2"/>
        <v>12000</v>
      </c>
    </row>
    <row r="128" spans="1:3" x14ac:dyDescent="0.2">
      <c r="A128" s="23" t="s">
        <v>17</v>
      </c>
      <c r="B128" s="29">
        <v>3000</v>
      </c>
      <c r="C128" s="29">
        <f t="shared" si="2"/>
        <v>36000</v>
      </c>
    </row>
    <row r="129" spans="1:3" x14ac:dyDescent="0.2">
      <c r="A129" s="23" t="s">
        <v>9</v>
      </c>
      <c r="B129" s="29">
        <v>2100</v>
      </c>
      <c r="C129" s="29">
        <f t="shared" si="2"/>
        <v>25200</v>
      </c>
    </row>
    <row r="130" spans="1:3" x14ac:dyDescent="0.2">
      <c r="A130" s="23" t="s">
        <v>10</v>
      </c>
      <c r="B130" s="29">
        <v>27600</v>
      </c>
      <c r="C130" s="29">
        <f t="shared" si="2"/>
        <v>331200</v>
      </c>
    </row>
    <row r="131" spans="1:3" x14ac:dyDescent="0.2">
      <c r="A131" s="23" t="s">
        <v>92</v>
      </c>
      <c r="B131" s="29">
        <v>6700</v>
      </c>
      <c r="C131" s="29">
        <f t="shared" si="2"/>
        <v>80400</v>
      </c>
    </row>
    <row r="132" spans="1:3" x14ac:dyDescent="0.2">
      <c r="A132" s="23" t="s">
        <v>54</v>
      </c>
      <c r="B132" s="29">
        <v>2500</v>
      </c>
      <c r="C132" s="29">
        <f t="shared" si="2"/>
        <v>30000</v>
      </c>
    </row>
    <row r="133" spans="1:3" x14ac:dyDescent="0.2">
      <c r="A133" s="23" t="s">
        <v>6</v>
      </c>
      <c r="B133" s="29">
        <v>35000</v>
      </c>
      <c r="C133" s="29">
        <f t="shared" si="2"/>
        <v>420000</v>
      </c>
    </row>
    <row r="134" spans="1:3" x14ac:dyDescent="0.2">
      <c r="A134" s="23" t="s">
        <v>7</v>
      </c>
      <c r="B134" s="29">
        <v>2000</v>
      </c>
      <c r="C134" s="29">
        <f t="shared" si="2"/>
        <v>24000</v>
      </c>
    </row>
    <row r="135" spans="1:3" x14ac:dyDescent="0.2">
      <c r="A135" s="50"/>
      <c r="B135" s="50"/>
      <c r="C135" s="17">
        <f>SUM(C124:C134)</f>
        <v>1751160</v>
      </c>
    </row>
    <row r="136" spans="1:3" s="26" customFormat="1" x14ac:dyDescent="0.2">
      <c r="A136" s="30" t="s">
        <v>22</v>
      </c>
    </row>
    <row r="137" spans="1:3" x14ac:dyDescent="0.2">
      <c r="A137" s="15" t="s">
        <v>0</v>
      </c>
      <c r="B137" s="15" t="s">
        <v>2</v>
      </c>
      <c r="C137" s="15" t="s">
        <v>3</v>
      </c>
    </row>
    <row r="138" spans="1:3" ht="25.5" x14ac:dyDescent="0.2">
      <c r="A138" s="47" t="s">
        <v>164</v>
      </c>
      <c r="B138" s="48">
        <v>78820</v>
      </c>
      <c r="C138" s="48">
        <f>B138*12</f>
        <v>945840</v>
      </c>
    </row>
    <row r="139" spans="1:3" x14ac:dyDescent="0.2">
      <c r="A139" s="16" t="s">
        <v>93</v>
      </c>
      <c r="B139" s="17">
        <v>5700</v>
      </c>
      <c r="C139" s="17">
        <f>B139*12</f>
        <v>68400</v>
      </c>
    </row>
    <row r="140" spans="1:3" x14ac:dyDescent="0.2">
      <c r="A140" s="16" t="s">
        <v>28</v>
      </c>
      <c r="B140" s="17">
        <v>13100</v>
      </c>
      <c r="C140" s="17">
        <f>B140*12</f>
        <v>157200</v>
      </c>
    </row>
    <row r="141" spans="1:3" x14ac:dyDescent="0.2">
      <c r="A141" s="16" t="s">
        <v>12</v>
      </c>
      <c r="B141" s="17">
        <v>4650</v>
      </c>
      <c r="C141" s="17">
        <f>B141*12</f>
        <v>55800</v>
      </c>
    </row>
    <row r="142" spans="1:3" x14ac:dyDescent="0.2">
      <c r="A142" s="50"/>
      <c r="B142" s="50"/>
      <c r="C142" s="31">
        <f>SUM(C138:C141)</f>
        <v>1227240</v>
      </c>
    </row>
    <row r="144" spans="1:3" ht="15" x14ac:dyDescent="0.25">
      <c r="A144" s="51" t="s">
        <v>94</v>
      </c>
      <c r="B144" s="51"/>
      <c r="C144" s="51"/>
    </row>
    <row r="145" spans="1:3" x14ac:dyDescent="0.2">
      <c r="A145" s="14" t="s">
        <v>95</v>
      </c>
    </row>
    <row r="146" spans="1:3" x14ac:dyDescent="0.2">
      <c r="A146" s="14" t="s">
        <v>21</v>
      </c>
    </row>
    <row r="147" spans="1:3" x14ac:dyDescent="0.2">
      <c r="A147" s="15" t="s">
        <v>0</v>
      </c>
      <c r="B147" s="15" t="s">
        <v>2</v>
      </c>
      <c r="C147" s="15" t="s">
        <v>3</v>
      </c>
    </row>
    <row r="148" spans="1:3" x14ac:dyDescent="0.2">
      <c r="A148" s="23" t="s">
        <v>96</v>
      </c>
      <c r="B148" s="29">
        <v>133400</v>
      </c>
      <c r="C148" s="29">
        <f t="shared" ref="C148:C153" si="3">B148*12</f>
        <v>1600800</v>
      </c>
    </row>
    <row r="149" spans="1:3" x14ac:dyDescent="0.2">
      <c r="A149" s="23" t="s">
        <v>26</v>
      </c>
      <c r="B149" s="29">
        <v>7600</v>
      </c>
      <c r="C149" s="29">
        <f t="shared" si="3"/>
        <v>91200</v>
      </c>
    </row>
    <row r="150" spans="1:3" x14ac:dyDescent="0.2">
      <c r="A150" s="23" t="s">
        <v>17</v>
      </c>
      <c r="B150" s="29">
        <v>36100</v>
      </c>
      <c r="C150" s="29">
        <f t="shared" si="3"/>
        <v>433200</v>
      </c>
    </row>
    <row r="151" spans="1:3" x14ac:dyDescent="0.2">
      <c r="A151" s="23" t="s">
        <v>44</v>
      </c>
      <c r="B151" s="29">
        <v>2600</v>
      </c>
      <c r="C151" s="29">
        <f t="shared" si="3"/>
        <v>31200</v>
      </c>
    </row>
    <row r="152" spans="1:3" x14ac:dyDescent="0.2">
      <c r="A152" s="23" t="s">
        <v>7</v>
      </c>
      <c r="B152" s="29">
        <v>1210</v>
      </c>
      <c r="C152" s="29">
        <f t="shared" si="3"/>
        <v>14520</v>
      </c>
    </row>
    <row r="153" spans="1:3" x14ac:dyDescent="0.2">
      <c r="A153" s="23" t="s">
        <v>10</v>
      </c>
      <c r="B153" s="29">
        <v>18500</v>
      </c>
      <c r="C153" s="29">
        <f t="shared" si="3"/>
        <v>222000</v>
      </c>
    </row>
    <row r="154" spans="1:3" x14ac:dyDescent="0.2">
      <c r="A154" s="50"/>
      <c r="B154" s="50"/>
      <c r="C154" s="17">
        <f>SUM(C148:C153)</f>
        <v>2392920</v>
      </c>
    </row>
    <row r="155" spans="1:3" x14ac:dyDescent="0.2">
      <c r="A155" s="20" t="s">
        <v>22</v>
      </c>
    </row>
    <row r="156" spans="1:3" x14ac:dyDescent="0.2">
      <c r="A156" s="15" t="s">
        <v>0</v>
      </c>
      <c r="B156" s="15" t="s">
        <v>2</v>
      </c>
      <c r="C156" s="15" t="s">
        <v>3</v>
      </c>
    </row>
    <row r="157" spans="1:3" x14ac:dyDescent="0.2">
      <c r="A157" s="23" t="s">
        <v>48</v>
      </c>
      <c r="B157" s="29">
        <v>211600</v>
      </c>
      <c r="C157" s="29">
        <f t="shared" ref="C157:C163" si="4">B157*12</f>
        <v>2539200</v>
      </c>
    </row>
    <row r="158" spans="1:3" x14ac:dyDescent="0.2">
      <c r="A158" s="23" t="s">
        <v>165</v>
      </c>
      <c r="B158" s="29">
        <v>129050</v>
      </c>
      <c r="C158" s="29">
        <f t="shared" si="4"/>
        <v>1548600</v>
      </c>
    </row>
    <row r="159" spans="1:3" x14ac:dyDescent="0.2">
      <c r="A159" s="23" t="s">
        <v>45</v>
      </c>
      <c r="B159" s="29">
        <v>20000</v>
      </c>
      <c r="C159" s="29">
        <f t="shared" si="4"/>
        <v>240000</v>
      </c>
    </row>
    <row r="160" spans="1:3" x14ac:dyDescent="0.2">
      <c r="A160" s="23" t="s">
        <v>47</v>
      </c>
      <c r="B160" s="29">
        <v>125</v>
      </c>
      <c r="C160" s="29">
        <f t="shared" si="4"/>
        <v>1500</v>
      </c>
    </row>
    <row r="161" spans="1:3" x14ac:dyDescent="0.2">
      <c r="A161" s="23" t="s">
        <v>12</v>
      </c>
      <c r="B161" s="29">
        <v>4800</v>
      </c>
      <c r="C161" s="29">
        <f t="shared" si="4"/>
        <v>57600</v>
      </c>
    </row>
    <row r="162" spans="1:3" x14ac:dyDescent="0.2">
      <c r="A162" s="23" t="s">
        <v>166</v>
      </c>
      <c r="B162" s="29">
        <v>1450</v>
      </c>
      <c r="C162" s="29">
        <f t="shared" si="4"/>
        <v>17400</v>
      </c>
    </row>
    <row r="163" spans="1:3" x14ac:dyDescent="0.2">
      <c r="A163" s="23" t="s">
        <v>61</v>
      </c>
      <c r="B163" s="29">
        <v>4450</v>
      </c>
      <c r="C163" s="29">
        <f t="shared" si="4"/>
        <v>53400</v>
      </c>
    </row>
    <row r="164" spans="1:3" x14ac:dyDescent="0.2">
      <c r="A164" s="50"/>
      <c r="B164" s="50"/>
      <c r="C164" s="31">
        <f>SUM(C157:C163)</f>
        <v>4457700</v>
      </c>
    </row>
    <row r="166" spans="1:3" ht="15" x14ac:dyDescent="0.25">
      <c r="A166" s="51" t="s">
        <v>97</v>
      </c>
      <c r="B166" s="51"/>
      <c r="C166" s="51"/>
    </row>
    <row r="167" spans="1:3" x14ac:dyDescent="0.2">
      <c r="A167" s="14" t="s">
        <v>159</v>
      </c>
    </row>
    <row r="168" spans="1:3" x14ac:dyDescent="0.2">
      <c r="A168" s="14" t="s">
        <v>20</v>
      </c>
    </row>
    <row r="169" spans="1:3" x14ac:dyDescent="0.2">
      <c r="A169" s="15" t="s">
        <v>0</v>
      </c>
      <c r="B169" s="15" t="s">
        <v>2</v>
      </c>
      <c r="C169" s="15" t="s">
        <v>3</v>
      </c>
    </row>
    <row r="170" spans="1:3" x14ac:dyDescent="0.2">
      <c r="A170" s="16" t="s">
        <v>4</v>
      </c>
      <c r="B170" s="17">
        <v>985</v>
      </c>
      <c r="C170" s="17">
        <f>B170*12</f>
        <v>11820</v>
      </c>
    </row>
    <row r="171" spans="1:3" x14ac:dyDescent="0.2">
      <c r="A171" s="16" t="s">
        <v>5</v>
      </c>
      <c r="B171" s="17">
        <v>850</v>
      </c>
      <c r="C171" s="17">
        <f>B171*12</f>
        <v>10200</v>
      </c>
    </row>
    <row r="172" spans="1:3" x14ac:dyDescent="0.2">
      <c r="A172" s="50"/>
      <c r="B172" s="50"/>
      <c r="C172" s="17">
        <f>SUM(C170:C171)</f>
        <v>22020</v>
      </c>
    </row>
    <row r="173" spans="1:3" x14ac:dyDescent="0.2">
      <c r="A173" s="14" t="s">
        <v>21</v>
      </c>
    </row>
    <row r="174" spans="1:3" x14ac:dyDescent="0.2">
      <c r="A174" s="15" t="s">
        <v>0</v>
      </c>
      <c r="B174" s="15" t="s">
        <v>2</v>
      </c>
      <c r="C174" s="15" t="s">
        <v>3</v>
      </c>
    </row>
    <row r="175" spans="1:3" x14ac:dyDescent="0.2">
      <c r="A175" s="23" t="s">
        <v>9</v>
      </c>
      <c r="B175" s="29">
        <v>400</v>
      </c>
      <c r="C175" s="29">
        <f>B175*12</f>
        <v>4800</v>
      </c>
    </row>
    <row r="176" spans="1:3" x14ac:dyDescent="0.2">
      <c r="A176" s="23" t="s">
        <v>180</v>
      </c>
      <c r="B176" s="29">
        <v>8400</v>
      </c>
      <c r="C176" s="29">
        <v>58800</v>
      </c>
    </row>
    <row r="177" spans="1:3" x14ac:dyDescent="0.2">
      <c r="A177" s="23" t="s">
        <v>10</v>
      </c>
      <c r="B177" s="29">
        <v>5300</v>
      </c>
      <c r="C177" s="29">
        <f>B177*12</f>
        <v>63600</v>
      </c>
    </row>
    <row r="178" spans="1:3" x14ac:dyDescent="0.2">
      <c r="A178" s="52"/>
      <c r="B178" s="52"/>
      <c r="C178" s="32">
        <f>SUM(C175:C177)</f>
        <v>127200</v>
      </c>
    </row>
    <row r="179" spans="1:3" x14ac:dyDescent="0.2">
      <c r="A179" s="20" t="s">
        <v>22</v>
      </c>
    </row>
    <row r="180" spans="1:3" x14ac:dyDescent="0.2">
      <c r="A180" s="15" t="s">
        <v>0</v>
      </c>
      <c r="B180" s="15" t="s">
        <v>2</v>
      </c>
      <c r="C180" s="15" t="s">
        <v>3</v>
      </c>
    </row>
    <row r="181" spans="1:3" x14ac:dyDescent="0.2">
      <c r="A181" s="23" t="s">
        <v>93</v>
      </c>
      <c r="B181" s="29">
        <v>1500</v>
      </c>
      <c r="C181" s="29">
        <f>B181*12</f>
        <v>18000</v>
      </c>
    </row>
    <row r="182" spans="1:3" x14ac:dyDescent="0.2">
      <c r="A182" s="23" t="s">
        <v>12</v>
      </c>
      <c r="B182" s="29">
        <v>285</v>
      </c>
      <c r="C182" s="29">
        <f>B182*12</f>
        <v>3420</v>
      </c>
    </row>
    <row r="183" spans="1:3" x14ac:dyDescent="0.2">
      <c r="A183" s="50"/>
      <c r="B183" s="50"/>
      <c r="C183" s="31">
        <f>SUM(C181:C182)</f>
        <v>21420</v>
      </c>
    </row>
    <row r="184" spans="1:3" x14ac:dyDescent="0.2">
      <c r="A184" s="14" t="s">
        <v>160</v>
      </c>
    </row>
    <row r="185" spans="1:3" x14ac:dyDescent="0.2">
      <c r="A185" s="14" t="s">
        <v>21</v>
      </c>
    </row>
    <row r="186" spans="1:3" x14ac:dyDescent="0.2">
      <c r="A186" s="15" t="s">
        <v>0</v>
      </c>
      <c r="B186" s="15" t="s">
        <v>2</v>
      </c>
      <c r="C186" s="15" t="s">
        <v>3</v>
      </c>
    </row>
    <row r="187" spans="1:3" x14ac:dyDescent="0.2">
      <c r="A187" s="23" t="s">
        <v>16</v>
      </c>
      <c r="B187" s="29">
        <v>8750</v>
      </c>
      <c r="C187" s="29">
        <f>B187*12</f>
        <v>105000</v>
      </c>
    </row>
    <row r="188" spans="1:3" x14ac:dyDescent="0.2">
      <c r="A188" s="23" t="s">
        <v>54</v>
      </c>
      <c r="B188" s="29">
        <v>500</v>
      </c>
      <c r="C188" s="29">
        <f>B188*12</f>
        <v>6000</v>
      </c>
    </row>
    <row r="189" spans="1:3" x14ac:dyDescent="0.2">
      <c r="A189" s="23" t="s">
        <v>49</v>
      </c>
      <c r="B189" s="29">
        <v>5000</v>
      </c>
      <c r="C189" s="29">
        <f>B189*12</f>
        <v>60000</v>
      </c>
    </row>
    <row r="190" spans="1:3" x14ac:dyDescent="0.2">
      <c r="A190" s="52"/>
      <c r="B190" s="52"/>
      <c r="C190" s="29">
        <f>SUM(C187:C189)</f>
        <v>171000</v>
      </c>
    </row>
    <row r="191" spans="1:3" x14ac:dyDescent="0.2">
      <c r="A191" s="20" t="s">
        <v>22</v>
      </c>
    </row>
    <row r="192" spans="1:3" x14ac:dyDescent="0.2">
      <c r="A192" s="15" t="s">
        <v>0</v>
      </c>
      <c r="B192" s="15" t="s">
        <v>2</v>
      </c>
      <c r="C192" s="15" t="s">
        <v>3</v>
      </c>
    </row>
    <row r="193" spans="1:3" x14ac:dyDescent="0.2">
      <c r="A193" s="23" t="s">
        <v>93</v>
      </c>
      <c r="B193" s="29">
        <v>2290</v>
      </c>
      <c r="C193" s="29">
        <f>B193*12</f>
        <v>27480</v>
      </c>
    </row>
    <row r="194" spans="1:3" x14ac:dyDescent="0.2">
      <c r="A194" s="23" t="s">
        <v>12</v>
      </c>
      <c r="B194" s="29">
        <v>210</v>
      </c>
      <c r="C194" s="29">
        <f>B194*12</f>
        <v>2520</v>
      </c>
    </row>
    <row r="195" spans="1:3" x14ac:dyDescent="0.2">
      <c r="A195" s="52"/>
      <c r="B195" s="52"/>
      <c r="C195" s="29">
        <f>SUM(C192:C194)</f>
        <v>30000</v>
      </c>
    </row>
    <row r="196" spans="1:3" ht="8.25" customHeight="1" x14ac:dyDescent="0.2"/>
    <row r="197" spans="1:3" ht="15" x14ac:dyDescent="0.25">
      <c r="A197" s="51" t="s">
        <v>98</v>
      </c>
      <c r="B197" s="51"/>
      <c r="C197" s="51"/>
    </row>
    <row r="198" spans="1:3" x14ac:dyDescent="0.2">
      <c r="A198" s="14" t="s">
        <v>99</v>
      </c>
    </row>
    <row r="199" spans="1:3" x14ac:dyDescent="0.2">
      <c r="A199" s="14" t="s">
        <v>21</v>
      </c>
    </row>
    <row r="200" spans="1:3" x14ac:dyDescent="0.2">
      <c r="A200" s="15" t="s">
        <v>0</v>
      </c>
      <c r="B200" s="15" t="s">
        <v>2</v>
      </c>
      <c r="C200" s="15" t="s">
        <v>3</v>
      </c>
    </row>
    <row r="201" spans="1:3" x14ac:dyDescent="0.2">
      <c r="A201" s="23" t="s">
        <v>15</v>
      </c>
      <c r="B201" s="29">
        <v>6500</v>
      </c>
      <c r="C201" s="29">
        <f>B201*12</f>
        <v>78000</v>
      </c>
    </row>
    <row r="202" spans="1:3" x14ac:dyDescent="0.2">
      <c r="A202" s="23" t="s">
        <v>10</v>
      </c>
      <c r="B202" s="29">
        <v>5300</v>
      </c>
      <c r="C202" s="29">
        <f>B202*12</f>
        <v>63600</v>
      </c>
    </row>
    <row r="203" spans="1:3" x14ac:dyDescent="0.2">
      <c r="A203" s="23" t="s">
        <v>49</v>
      </c>
      <c r="B203" s="29">
        <v>500</v>
      </c>
      <c r="C203" s="29">
        <f>B203*12</f>
        <v>6000</v>
      </c>
    </row>
    <row r="204" spans="1:3" x14ac:dyDescent="0.2">
      <c r="A204" s="52"/>
      <c r="B204" s="52"/>
      <c r="C204" s="32">
        <f>SUM(C201:C202)</f>
        <v>141600</v>
      </c>
    </row>
    <row r="205" spans="1:3" x14ac:dyDescent="0.2">
      <c r="A205" s="20" t="s">
        <v>22</v>
      </c>
    </row>
    <row r="206" spans="1:3" x14ac:dyDescent="0.2">
      <c r="A206" s="15" t="s">
        <v>0</v>
      </c>
      <c r="B206" s="15" t="s">
        <v>2</v>
      </c>
      <c r="C206" s="15" t="s">
        <v>3</v>
      </c>
    </row>
    <row r="207" spans="1:3" x14ac:dyDescent="0.2">
      <c r="A207" s="23" t="s">
        <v>93</v>
      </c>
      <c r="B207" s="29">
        <v>3000</v>
      </c>
      <c r="C207" s="29">
        <f>B207*12</f>
        <v>36000</v>
      </c>
    </row>
    <row r="208" spans="1:3" x14ac:dyDescent="0.2">
      <c r="A208" s="23" t="s">
        <v>12</v>
      </c>
      <c r="B208" s="29">
        <v>285</v>
      </c>
      <c r="C208" s="29">
        <f>B208*12</f>
        <v>3420</v>
      </c>
    </row>
    <row r="209" spans="1:3" x14ac:dyDescent="0.2">
      <c r="A209" s="50"/>
      <c r="B209" s="50"/>
      <c r="C209" s="31">
        <f>SUM(C207:C208)</f>
        <v>39420</v>
      </c>
    </row>
    <row r="210" spans="1:3" x14ac:dyDescent="0.2">
      <c r="A210" s="14" t="s">
        <v>100</v>
      </c>
    </row>
    <row r="211" spans="1:3" x14ac:dyDescent="0.2">
      <c r="A211" s="14" t="s">
        <v>21</v>
      </c>
    </row>
    <row r="212" spans="1:3" x14ac:dyDescent="0.2">
      <c r="A212" s="15" t="s">
        <v>0</v>
      </c>
      <c r="B212" s="15" t="s">
        <v>2</v>
      </c>
      <c r="C212" s="15" t="s">
        <v>3</v>
      </c>
    </row>
    <row r="213" spans="1:3" x14ac:dyDescent="0.2">
      <c r="A213" s="23" t="s">
        <v>16</v>
      </c>
      <c r="B213" s="29">
        <v>9720</v>
      </c>
      <c r="C213" s="29">
        <f>B213*12</f>
        <v>116640</v>
      </c>
    </row>
    <row r="214" spans="1:3" x14ac:dyDescent="0.2">
      <c r="A214" s="23" t="s">
        <v>54</v>
      </c>
      <c r="B214" s="29">
        <v>4800</v>
      </c>
      <c r="C214" s="29">
        <f>B214*12</f>
        <v>57600</v>
      </c>
    </row>
    <row r="215" spans="1:3" x14ac:dyDescent="0.2">
      <c r="A215" s="23" t="s">
        <v>49</v>
      </c>
      <c r="B215" s="29">
        <v>12400</v>
      </c>
      <c r="C215" s="29">
        <f>B215*12</f>
        <v>148800</v>
      </c>
    </row>
    <row r="216" spans="1:3" x14ac:dyDescent="0.2">
      <c r="A216" s="52"/>
      <c r="B216" s="52"/>
      <c r="C216" s="29">
        <f>SUM(C213:C215)</f>
        <v>323040</v>
      </c>
    </row>
    <row r="217" spans="1:3" x14ac:dyDescent="0.2">
      <c r="A217" s="20" t="s">
        <v>22</v>
      </c>
    </row>
    <row r="218" spans="1:3" x14ac:dyDescent="0.2">
      <c r="A218" s="15" t="s">
        <v>0</v>
      </c>
      <c r="B218" s="15" t="s">
        <v>2</v>
      </c>
      <c r="C218" s="15" t="s">
        <v>3</v>
      </c>
    </row>
    <row r="219" spans="1:3" x14ac:dyDescent="0.2">
      <c r="A219" s="23" t="s">
        <v>13</v>
      </c>
      <c r="B219" s="29">
        <v>585.51</v>
      </c>
      <c r="C219" s="29">
        <f>B219*12</f>
        <v>7026.12</v>
      </c>
    </row>
    <row r="220" spans="1:3" x14ac:dyDescent="0.2">
      <c r="A220" s="23" t="s">
        <v>12</v>
      </c>
      <c r="B220" s="29">
        <v>210</v>
      </c>
      <c r="C220" s="29">
        <f>B220*12</f>
        <v>2520</v>
      </c>
    </row>
    <row r="221" spans="1:3" x14ac:dyDescent="0.2">
      <c r="A221" s="52"/>
      <c r="B221" s="52"/>
      <c r="C221" s="29">
        <f>SUM(C218:C220)</f>
        <v>9546.119999999999</v>
      </c>
    </row>
    <row r="223" spans="1:3" ht="15" x14ac:dyDescent="0.25">
      <c r="A223" s="51" t="s">
        <v>101</v>
      </c>
      <c r="B223" s="51"/>
      <c r="C223" s="51"/>
    </row>
    <row r="224" spans="1:3" x14ac:dyDescent="0.2">
      <c r="A224" s="14" t="s">
        <v>102</v>
      </c>
    </row>
    <row r="225" spans="1:3" x14ac:dyDescent="0.2">
      <c r="A225" s="14" t="s">
        <v>56</v>
      </c>
    </row>
    <row r="226" spans="1:3" s="18" customFormat="1" x14ac:dyDescent="0.2">
      <c r="A226" s="15" t="s">
        <v>0</v>
      </c>
      <c r="B226" s="15" t="s">
        <v>2</v>
      </c>
      <c r="C226" s="15" t="s">
        <v>3</v>
      </c>
    </row>
    <row r="227" spans="1:3" x14ac:dyDescent="0.2">
      <c r="A227" s="16" t="s">
        <v>57</v>
      </c>
      <c r="B227" s="17">
        <v>3780</v>
      </c>
      <c r="C227" s="17">
        <f>B227*12</f>
        <v>45360</v>
      </c>
    </row>
    <row r="228" spans="1:3" x14ac:dyDescent="0.2">
      <c r="A228" s="14" t="s">
        <v>21</v>
      </c>
    </row>
    <row r="229" spans="1:3" x14ac:dyDescent="0.2">
      <c r="A229" s="15" t="s">
        <v>0</v>
      </c>
      <c r="B229" s="15" t="s">
        <v>2</v>
      </c>
      <c r="C229" s="15" t="s">
        <v>3</v>
      </c>
    </row>
    <row r="230" spans="1:3" x14ac:dyDescent="0.2">
      <c r="A230" s="23" t="s">
        <v>10</v>
      </c>
      <c r="B230" s="29">
        <v>2500</v>
      </c>
      <c r="C230" s="29">
        <f>B230*12</f>
        <v>30000</v>
      </c>
    </row>
    <row r="231" spans="1:3" x14ac:dyDescent="0.2">
      <c r="A231" s="20" t="s">
        <v>22</v>
      </c>
    </row>
    <row r="232" spans="1:3" x14ac:dyDescent="0.2">
      <c r="A232" s="15" t="s">
        <v>0</v>
      </c>
      <c r="B232" s="15" t="s">
        <v>2</v>
      </c>
      <c r="C232" s="15" t="s">
        <v>3</v>
      </c>
    </row>
    <row r="233" spans="1:3" x14ac:dyDescent="0.2">
      <c r="A233" s="23" t="s">
        <v>93</v>
      </c>
      <c r="B233" s="29">
        <v>100</v>
      </c>
      <c r="C233" s="29">
        <f>B233*12</f>
        <v>1200</v>
      </c>
    </row>
    <row r="234" spans="1:3" x14ac:dyDescent="0.2">
      <c r="A234" s="23" t="s">
        <v>12</v>
      </c>
      <c r="B234" s="29">
        <v>340</v>
      </c>
      <c r="C234" s="29">
        <f>B234*12</f>
        <v>4080</v>
      </c>
    </row>
    <row r="235" spans="1:3" x14ac:dyDescent="0.2">
      <c r="A235" s="50"/>
      <c r="B235" s="50"/>
      <c r="C235" s="31">
        <f>SUM(C233:C234)</f>
        <v>5280</v>
      </c>
    </row>
    <row r="236" spans="1:3" x14ac:dyDescent="0.2">
      <c r="A236" s="14" t="s">
        <v>104</v>
      </c>
    </row>
    <row r="237" spans="1:3" x14ac:dyDescent="0.2">
      <c r="A237" s="20" t="s">
        <v>22</v>
      </c>
    </row>
    <row r="238" spans="1:3" x14ac:dyDescent="0.2">
      <c r="A238" s="15" t="s">
        <v>0</v>
      </c>
      <c r="B238" s="15" t="s">
        <v>2</v>
      </c>
      <c r="C238" s="15" t="s">
        <v>3</v>
      </c>
    </row>
    <row r="239" spans="1:3" x14ac:dyDescent="0.2">
      <c r="A239" s="23" t="s">
        <v>167</v>
      </c>
      <c r="B239" s="29">
        <v>1955</v>
      </c>
      <c r="C239" s="29">
        <f>B239*12</f>
        <v>23460</v>
      </c>
    </row>
    <row r="240" spans="1:3" x14ac:dyDescent="0.2">
      <c r="A240" s="14"/>
    </row>
    <row r="241" spans="1:3" ht="15" x14ac:dyDescent="0.25">
      <c r="A241" s="51" t="s">
        <v>103</v>
      </c>
      <c r="B241" s="51"/>
      <c r="C241" s="51"/>
    </row>
    <row r="242" spans="1:3" x14ac:dyDescent="0.2">
      <c r="A242" s="14" t="s">
        <v>105</v>
      </c>
    </row>
    <row r="243" spans="1:3" x14ac:dyDescent="0.2">
      <c r="A243" s="14" t="s">
        <v>20</v>
      </c>
    </row>
    <row r="244" spans="1:3" x14ac:dyDescent="0.2">
      <c r="A244" s="15" t="s">
        <v>0</v>
      </c>
      <c r="B244" s="15" t="s">
        <v>2</v>
      </c>
      <c r="C244" s="15" t="s">
        <v>3</v>
      </c>
    </row>
    <row r="245" spans="1:3" x14ac:dyDescent="0.2">
      <c r="A245" s="16" t="s">
        <v>4</v>
      </c>
      <c r="B245" s="17">
        <v>1700</v>
      </c>
      <c r="C245" s="17">
        <f>B245*12</f>
        <v>20400</v>
      </c>
    </row>
    <row r="246" spans="1:3" x14ac:dyDescent="0.2">
      <c r="A246" s="16" t="s">
        <v>30</v>
      </c>
      <c r="B246" s="17">
        <v>900</v>
      </c>
      <c r="C246" s="17">
        <f>B246*12</f>
        <v>10800</v>
      </c>
    </row>
    <row r="247" spans="1:3" x14ac:dyDescent="0.2">
      <c r="A247" s="50"/>
      <c r="B247" s="50"/>
      <c r="C247" s="17">
        <f>SUM(C245:C246)</f>
        <v>31200</v>
      </c>
    </row>
    <row r="248" spans="1:3" x14ac:dyDescent="0.2">
      <c r="A248" s="14" t="s">
        <v>34</v>
      </c>
    </row>
    <row r="249" spans="1:3" x14ac:dyDescent="0.2">
      <c r="A249" s="15" t="s">
        <v>0</v>
      </c>
      <c r="B249" s="15" t="s">
        <v>2</v>
      </c>
      <c r="C249" s="15" t="s">
        <v>3</v>
      </c>
    </row>
    <row r="250" spans="1:3" x14ac:dyDescent="0.2">
      <c r="A250" s="23" t="s">
        <v>33</v>
      </c>
      <c r="B250" s="29">
        <v>520</v>
      </c>
      <c r="C250" s="29">
        <f t="shared" ref="C250:C255" si="5">B250*12</f>
        <v>6240</v>
      </c>
    </row>
    <row r="251" spans="1:3" x14ac:dyDescent="0.2">
      <c r="A251" s="23" t="s">
        <v>54</v>
      </c>
      <c r="B251" s="29">
        <v>500</v>
      </c>
      <c r="C251" s="29">
        <f t="shared" si="5"/>
        <v>6000</v>
      </c>
    </row>
    <row r="252" spans="1:3" x14ac:dyDescent="0.2">
      <c r="A252" s="23" t="s">
        <v>6</v>
      </c>
      <c r="B252" s="29">
        <v>2000</v>
      </c>
      <c r="C252" s="29">
        <f t="shared" si="5"/>
        <v>24000</v>
      </c>
    </row>
    <row r="253" spans="1:3" x14ac:dyDescent="0.2">
      <c r="A253" s="23" t="s">
        <v>32</v>
      </c>
      <c r="B253" s="29">
        <v>100</v>
      </c>
      <c r="C253" s="29">
        <f t="shared" si="5"/>
        <v>1200</v>
      </c>
    </row>
    <row r="254" spans="1:3" x14ac:dyDescent="0.2">
      <c r="A254" s="23" t="s">
        <v>31</v>
      </c>
      <c r="B254" s="29">
        <v>2550</v>
      </c>
      <c r="C254" s="29">
        <f t="shared" si="5"/>
        <v>30600</v>
      </c>
    </row>
    <row r="255" spans="1:3" x14ac:dyDescent="0.2">
      <c r="A255" s="23" t="s">
        <v>16</v>
      </c>
      <c r="B255" s="29">
        <v>1420</v>
      </c>
      <c r="C255" s="29">
        <f t="shared" si="5"/>
        <v>17040</v>
      </c>
    </row>
    <row r="256" spans="1:3" x14ac:dyDescent="0.2">
      <c r="A256" s="50"/>
      <c r="B256" s="50"/>
      <c r="C256" s="31">
        <f>SUM(C250:C255)</f>
        <v>85080</v>
      </c>
    </row>
    <row r="257" spans="1:3" x14ac:dyDescent="0.2">
      <c r="A257" s="14" t="s">
        <v>161</v>
      </c>
    </row>
    <row r="258" spans="1:3" x14ac:dyDescent="0.2">
      <c r="A258" s="14" t="s">
        <v>20</v>
      </c>
    </row>
    <row r="259" spans="1:3" x14ac:dyDescent="0.2">
      <c r="A259" s="15" t="s">
        <v>0</v>
      </c>
      <c r="B259" s="15" t="s">
        <v>2</v>
      </c>
      <c r="C259" s="15" t="s">
        <v>3</v>
      </c>
    </row>
    <row r="260" spans="1:3" x14ac:dyDescent="0.2">
      <c r="A260" s="16" t="s">
        <v>4</v>
      </c>
      <c r="B260" s="17">
        <v>910</v>
      </c>
      <c r="C260" s="17">
        <f>B260*12</f>
        <v>10920</v>
      </c>
    </row>
    <row r="261" spans="1:3" x14ac:dyDescent="0.2">
      <c r="A261" s="16" t="s">
        <v>30</v>
      </c>
      <c r="B261" s="17">
        <v>1000</v>
      </c>
      <c r="C261" s="17">
        <f>B261*12</f>
        <v>12000</v>
      </c>
    </row>
    <row r="262" spans="1:3" x14ac:dyDescent="0.2">
      <c r="A262" s="23" t="s">
        <v>35</v>
      </c>
      <c r="B262" s="29">
        <v>88500</v>
      </c>
      <c r="C262" s="29">
        <f>B262*12</f>
        <v>1062000</v>
      </c>
    </row>
    <row r="263" spans="1:3" x14ac:dyDescent="0.2">
      <c r="A263" s="50"/>
      <c r="B263" s="50"/>
      <c r="C263" s="31">
        <f>SUM(C260:C262)</f>
        <v>1084920</v>
      </c>
    </row>
    <row r="264" spans="1:3" x14ac:dyDescent="0.2">
      <c r="A264" s="33" t="s">
        <v>34</v>
      </c>
      <c r="B264" s="16"/>
      <c r="C264" s="16"/>
    </row>
    <row r="265" spans="1:3" x14ac:dyDescent="0.2">
      <c r="A265" s="15" t="s">
        <v>0</v>
      </c>
      <c r="B265" s="15" t="s">
        <v>2</v>
      </c>
      <c r="C265" s="15" t="s">
        <v>3</v>
      </c>
    </row>
    <row r="266" spans="1:3" x14ac:dyDescent="0.2">
      <c r="A266" s="23" t="s">
        <v>16</v>
      </c>
      <c r="B266" s="29">
        <v>1420</v>
      </c>
      <c r="C266" s="29">
        <f t="shared" ref="C266:C272" si="6">B266*12</f>
        <v>17040</v>
      </c>
    </row>
    <row r="267" spans="1:3" x14ac:dyDescent="0.2">
      <c r="A267" s="23" t="s">
        <v>106</v>
      </c>
      <c r="B267" s="29">
        <v>2900</v>
      </c>
      <c r="C267" s="29">
        <f t="shared" si="6"/>
        <v>34800</v>
      </c>
    </row>
    <row r="268" spans="1:3" x14ac:dyDescent="0.2">
      <c r="A268" s="23" t="s">
        <v>33</v>
      </c>
      <c r="B268" s="29">
        <v>640</v>
      </c>
      <c r="C268" s="29">
        <f t="shared" si="6"/>
        <v>7680</v>
      </c>
    </row>
    <row r="269" spans="1:3" x14ac:dyDescent="0.2">
      <c r="A269" s="23" t="s">
        <v>62</v>
      </c>
      <c r="B269" s="29">
        <v>5740</v>
      </c>
      <c r="C269" s="29">
        <f t="shared" si="6"/>
        <v>68880</v>
      </c>
    </row>
    <row r="270" spans="1:3" x14ac:dyDescent="0.2">
      <c r="A270" s="23" t="s">
        <v>54</v>
      </c>
      <c r="B270" s="29">
        <v>1500</v>
      </c>
      <c r="C270" s="29">
        <f t="shared" si="6"/>
        <v>18000</v>
      </c>
    </row>
    <row r="271" spans="1:3" x14ac:dyDescent="0.2">
      <c r="A271" s="23" t="s">
        <v>6</v>
      </c>
      <c r="B271" s="29">
        <v>5300</v>
      </c>
      <c r="C271" s="29">
        <f t="shared" si="6"/>
        <v>63600</v>
      </c>
    </row>
    <row r="272" spans="1:3" x14ac:dyDescent="0.2">
      <c r="A272" s="23" t="s">
        <v>107</v>
      </c>
      <c r="B272" s="29">
        <v>2300</v>
      </c>
      <c r="C272" s="29">
        <f t="shared" si="6"/>
        <v>27600</v>
      </c>
    </row>
    <row r="273" spans="1:3" x14ac:dyDescent="0.2">
      <c r="A273" s="50"/>
      <c r="B273" s="50"/>
      <c r="C273" s="31">
        <f>SUM(C266:C272)</f>
        <v>237600</v>
      </c>
    </row>
    <row r="274" spans="1:3" x14ac:dyDescent="0.2">
      <c r="A274" s="20" t="s">
        <v>22</v>
      </c>
    </row>
    <row r="275" spans="1:3" x14ac:dyDescent="0.2">
      <c r="A275" s="15" t="s">
        <v>0</v>
      </c>
      <c r="B275" s="15" t="s">
        <v>2</v>
      </c>
      <c r="C275" s="15" t="s">
        <v>3</v>
      </c>
    </row>
    <row r="276" spans="1:3" x14ac:dyDescent="0.2">
      <c r="A276" s="23" t="s">
        <v>93</v>
      </c>
      <c r="B276" s="29">
        <v>500</v>
      </c>
      <c r="C276" s="29">
        <f>B276*12</f>
        <v>6000</v>
      </c>
    </row>
    <row r="277" spans="1:3" x14ac:dyDescent="0.2">
      <c r="A277" s="39"/>
      <c r="B277" s="46"/>
      <c r="C277" s="46"/>
    </row>
    <row r="278" spans="1:3" x14ac:dyDescent="0.2">
      <c r="A278" s="35" t="s">
        <v>108</v>
      </c>
      <c r="B278" s="24"/>
      <c r="C278" s="34"/>
    </row>
    <row r="279" spans="1:3" x14ac:dyDescent="0.2">
      <c r="A279" s="14" t="s">
        <v>20</v>
      </c>
    </row>
    <row r="280" spans="1:3" x14ac:dyDescent="0.2">
      <c r="A280" s="15" t="s">
        <v>0</v>
      </c>
      <c r="B280" s="15" t="s">
        <v>2</v>
      </c>
      <c r="C280" s="15" t="s">
        <v>3</v>
      </c>
    </row>
    <row r="281" spans="1:3" x14ac:dyDescent="0.2">
      <c r="A281" s="16" t="s">
        <v>4</v>
      </c>
      <c r="B281" s="17">
        <v>3750</v>
      </c>
      <c r="C281" s="17">
        <f>B281*12</f>
        <v>45000</v>
      </c>
    </row>
    <row r="282" spans="1:3" x14ac:dyDescent="0.2">
      <c r="A282" s="16" t="s">
        <v>30</v>
      </c>
      <c r="B282" s="17">
        <v>1500</v>
      </c>
      <c r="C282" s="17">
        <f>B282*12</f>
        <v>18000</v>
      </c>
    </row>
    <row r="283" spans="1:3" x14ac:dyDescent="0.2">
      <c r="A283" s="50"/>
      <c r="B283" s="50"/>
      <c r="C283" s="31">
        <f>SUM(C281:C282)</f>
        <v>63000</v>
      </c>
    </row>
    <row r="284" spans="1:3" x14ac:dyDescent="0.2">
      <c r="A284" s="14" t="s">
        <v>23</v>
      </c>
    </row>
    <row r="285" spans="1:3" x14ac:dyDescent="0.2">
      <c r="A285" s="15" t="s">
        <v>0</v>
      </c>
      <c r="B285" s="15" t="s">
        <v>2</v>
      </c>
      <c r="C285" s="15" t="s">
        <v>3</v>
      </c>
    </row>
    <row r="286" spans="1:3" x14ac:dyDescent="0.2">
      <c r="A286" s="16" t="s">
        <v>15</v>
      </c>
      <c r="B286" s="17">
        <v>1850</v>
      </c>
      <c r="C286" s="17">
        <f>B286*12</f>
        <v>22200</v>
      </c>
    </row>
    <row r="287" spans="1:3" x14ac:dyDescent="0.2">
      <c r="A287" s="14" t="s">
        <v>34</v>
      </c>
    </row>
    <row r="288" spans="1:3" x14ac:dyDescent="0.2">
      <c r="A288" s="15" t="s">
        <v>0</v>
      </c>
      <c r="B288" s="15" t="s">
        <v>2</v>
      </c>
      <c r="C288" s="15" t="s">
        <v>3</v>
      </c>
    </row>
    <row r="289" spans="1:4" x14ac:dyDescent="0.2">
      <c r="A289" s="23" t="s">
        <v>16</v>
      </c>
      <c r="B289" s="29">
        <v>2130</v>
      </c>
      <c r="C289" s="29">
        <f t="shared" ref="C289:C295" si="7">B289*12</f>
        <v>25560</v>
      </c>
    </row>
    <row r="290" spans="1:4" x14ac:dyDescent="0.2">
      <c r="A290" s="23" t="s">
        <v>15</v>
      </c>
      <c r="B290" s="29">
        <v>4780</v>
      </c>
      <c r="C290" s="29">
        <f t="shared" si="7"/>
        <v>57360</v>
      </c>
    </row>
    <row r="291" spans="1:4" x14ac:dyDescent="0.2">
      <c r="A291" s="23" t="s">
        <v>27</v>
      </c>
      <c r="B291" s="29">
        <v>12140</v>
      </c>
      <c r="C291" s="29">
        <f t="shared" si="7"/>
        <v>145680</v>
      </c>
    </row>
    <row r="292" spans="1:4" x14ac:dyDescent="0.2">
      <c r="A292" s="23" t="s">
        <v>33</v>
      </c>
      <c r="B292" s="29">
        <v>1015</v>
      </c>
      <c r="C292" s="29">
        <f t="shared" si="7"/>
        <v>12180</v>
      </c>
    </row>
    <row r="293" spans="1:4" x14ac:dyDescent="0.2">
      <c r="A293" s="23" t="s">
        <v>8</v>
      </c>
      <c r="B293" s="29">
        <v>512</v>
      </c>
      <c r="C293" s="29">
        <f t="shared" si="7"/>
        <v>6144</v>
      </c>
    </row>
    <row r="294" spans="1:4" x14ac:dyDescent="0.2">
      <c r="A294" s="23" t="s">
        <v>54</v>
      </c>
      <c r="B294" s="29">
        <v>250</v>
      </c>
      <c r="C294" s="29">
        <f t="shared" si="7"/>
        <v>3000</v>
      </c>
    </row>
    <row r="295" spans="1:4" x14ac:dyDescent="0.2">
      <c r="A295" s="23" t="s">
        <v>6</v>
      </c>
      <c r="B295" s="29">
        <v>1250</v>
      </c>
      <c r="C295" s="29">
        <f t="shared" si="7"/>
        <v>15000</v>
      </c>
    </row>
    <row r="296" spans="1:4" x14ac:dyDescent="0.2">
      <c r="A296" s="50"/>
      <c r="B296" s="50"/>
      <c r="C296" s="31">
        <f>SUM(C289:C295)</f>
        <v>264924</v>
      </c>
    </row>
    <row r="297" spans="1:4" x14ac:dyDescent="0.2">
      <c r="A297" s="20" t="s">
        <v>22</v>
      </c>
    </row>
    <row r="298" spans="1:4" x14ac:dyDescent="0.2">
      <c r="A298" s="15" t="s">
        <v>0</v>
      </c>
      <c r="B298" s="15" t="s">
        <v>2</v>
      </c>
      <c r="C298" s="15" t="s">
        <v>3</v>
      </c>
    </row>
    <row r="299" spans="1:4" x14ac:dyDescent="0.2">
      <c r="A299" s="23" t="s">
        <v>93</v>
      </c>
      <c r="B299" s="29">
        <v>1430</v>
      </c>
      <c r="C299" s="29">
        <f>B299*12</f>
        <v>17160</v>
      </c>
    </row>
    <row r="300" spans="1:4" x14ac:dyDescent="0.2">
      <c r="A300" s="23" t="s">
        <v>12</v>
      </c>
      <c r="B300" s="29">
        <v>250</v>
      </c>
      <c r="C300" s="29">
        <f>B300*12</f>
        <v>3000</v>
      </c>
    </row>
    <row r="301" spans="1:4" x14ac:dyDescent="0.2">
      <c r="A301" s="50"/>
      <c r="B301" s="50"/>
      <c r="C301" s="31">
        <f>SUM(C299:C300)</f>
        <v>20160</v>
      </c>
      <c r="D301" s="36"/>
    </row>
    <row r="302" spans="1:4" x14ac:dyDescent="0.2">
      <c r="A302" s="35" t="s">
        <v>109</v>
      </c>
      <c r="B302" s="24"/>
      <c r="C302" s="34"/>
    </row>
    <row r="303" spans="1:4" x14ac:dyDescent="0.2">
      <c r="A303" s="14" t="s">
        <v>34</v>
      </c>
    </row>
    <row r="304" spans="1:4" x14ac:dyDescent="0.2">
      <c r="A304" s="15" t="s">
        <v>0</v>
      </c>
      <c r="B304" s="15" t="s">
        <v>2</v>
      </c>
      <c r="C304" s="15" t="s">
        <v>3</v>
      </c>
    </row>
    <row r="305" spans="1:4" x14ac:dyDescent="0.2">
      <c r="A305" s="23" t="s">
        <v>15</v>
      </c>
      <c r="B305" s="29">
        <v>2170</v>
      </c>
      <c r="C305" s="29">
        <f>B305*12</f>
        <v>26040</v>
      </c>
    </row>
    <row r="306" spans="1:4" x14ac:dyDescent="0.2">
      <c r="A306" s="23" t="s">
        <v>27</v>
      </c>
      <c r="B306" s="29">
        <v>830</v>
      </c>
      <c r="C306" s="29">
        <f>B306*12</f>
        <v>9960</v>
      </c>
    </row>
    <row r="307" spans="1:4" x14ac:dyDescent="0.2">
      <c r="A307" s="50"/>
      <c r="B307" s="50"/>
      <c r="C307" s="31">
        <f>SUM(C305:C306)</f>
        <v>36000</v>
      </c>
      <c r="D307" s="36"/>
    </row>
    <row r="308" spans="1:4" x14ac:dyDescent="0.2">
      <c r="A308" s="14" t="s">
        <v>110</v>
      </c>
    </row>
    <row r="309" spans="1:4" x14ac:dyDescent="0.2">
      <c r="A309" s="14" t="s">
        <v>34</v>
      </c>
    </row>
    <row r="310" spans="1:4" x14ac:dyDescent="0.2">
      <c r="A310" s="15" t="s">
        <v>0</v>
      </c>
      <c r="B310" s="15" t="s">
        <v>2</v>
      </c>
      <c r="C310" s="15" t="s">
        <v>3</v>
      </c>
    </row>
    <row r="311" spans="1:4" x14ac:dyDescent="0.2">
      <c r="A311" s="23" t="s">
        <v>16</v>
      </c>
      <c r="B311" s="29">
        <v>2130</v>
      </c>
      <c r="C311" s="29">
        <f>B311*12</f>
        <v>25560</v>
      </c>
    </row>
    <row r="312" spans="1:4" x14ac:dyDescent="0.2">
      <c r="A312" s="23" t="s">
        <v>33</v>
      </c>
      <c r="B312" s="29">
        <v>680</v>
      </c>
      <c r="C312" s="29">
        <f>B312*12</f>
        <v>8160</v>
      </c>
    </row>
    <row r="313" spans="1:4" x14ac:dyDescent="0.2">
      <c r="A313" s="23" t="s">
        <v>6</v>
      </c>
      <c r="B313" s="29">
        <v>420</v>
      </c>
      <c r="C313" s="29">
        <f>B313*12</f>
        <v>5040</v>
      </c>
    </row>
    <row r="314" spans="1:4" x14ac:dyDescent="0.2">
      <c r="A314" s="50"/>
      <c r="B314" s="50"/>
      <c r="C314" s="31">
        <f>SUM(C311:C313)</f>
        <v>38760</v>
      </c>
    </row>
    <row r="315" spans="1:4" x14ac:dyDescent="0.2">
      <c r="A315" s="14" t="s">
        <v>111</v>
      </c>
    </row>
    <row r="316" spans="1:4" x14ac:dyDescent="0.2">
      <c r="A316" s="14" t="s">
        <v>65</v>
      </c>
    </row>
    <row r="317" spans="1:4" x14ac:dyDescent="0.2">
      <c r="A317" s="15" t="s">
        <v>0</v>
      </c>
      <c r="B317" s="15" t="s">
        <v>2</v>
      </c>
      <c r="C317" s="15" t="s">
        <v>3</v>
      </c>
    </row>
    <row r="318" spans="1:4" x14ac:dyDescent="0.2">
      <c r="A318" s="23" t="s">
        <v>112</v>
      </c>
      <c r="B318" s="29">
        <v>36352</v>
      </c>
      <c r="C318" s="29">
        <f>B318*12</f>
        <v>436224</v>
      </c>
    </row>
    <row r="319" spans="1:4" x14ac:dyDescent="0.2">
      <c r="A319" s="23" t="s">
        <v>168</v>
      </c>
      <c r="B319" s="29">
        <v>4950</v>
      </c>
      <c r="C319" s="29">
        <f>B319*12</f>
        <v>59400</v>
      </c>
    </row>
    <row r="320" spans="1:4" x14ac:dyDescent="0.2">
      <c r="A320" s="23" t="s">
        <v>170</v>
      </c>
      <c r="B320" s="29">
        <v>4980</v>
      </c>
      <c r="C320" s="29">
        <f>B320*12</f>
        <v>59760</v>
      </c>
    </row>
    <row r="321" spans="1:3" x14ac:dyDescent="0.2">
      <c r="A321" s="23" t="s">
        <v>169</v>
      </c>
      <c r="B321" s="29">
        <v>4980</v>
      </c>
      <c r="C321" s="29">
        <f>B321*12</f>
        <v>59760</v>
      </c>
    </row>
    <row r="322" spans="1:3" x14ac:dyDescent="0.2">
      <c r="A322" s="23" t="s">
        <v>113</v>
      </c>
      <c r="B322" s="29">
        <v>64740</v>
      </c>
      <c r="C322" s="29">
        <f>B322*12</f>
        <v>776880</v>
      </c>
    </row>
    <row r="323" spans="1:3" x14ac:dyDescent="0.2">
      <c r="A323" s="50"/>
      <c r="B323" s="50"/>
      <c r="C323" s="31">
        <f>SUM(C318:C322)</f>
        <v>1392024</v>
      </c>
    </row>
    <row r="324" spans="1:3" x14ac:dyDescent="0.2">
      <c r="A324" s="14" t="s">
        <v>20</v>
      </c>
    </row>
    <row r="325" spans="1:3" x14ac:dyDescent="0.2">
      <c r="A325" s="15" t="s">
        <v>0</v>
      </c>
      <c r="B325" s="15" t="s">
        <v>2</v>
      </c>
      <c r="C325" s="15" t="s">
        <v>3</v>
      </c>
    </row>
    <row r="326" spans="1:3" x14ac:dyDescent="0.2">
      <c r="A326" s="16" t="s">
        <v>4</v>
      </c>
      <c r="B326" s="17">
        <v>980</v>
      </c>
      <c r="C326" s="17">
        <f>B326*12</f>
        <v>11760</v>
      </c>
    </row>
    <row r="327" spans="1:3" x14ac:dyDescent="0.2">
      <c r="A327" s="16" t="s">
        <v>30</v>
      </c>
      <c r="B327" s="17">
        <v>1000</v>
      </c>
      <c r="C327" s="17">
        <f>B327*12</f>
        <v>12000</v>
      </c>
    </row>
    <row r="328" spans="1:3" x14ac:dyDescent="0.2">
      <c r="A328" s="50"/>
      <c r="B328" s="50"/>
      <c r="C328" s="31">
        <f>C326+C327</f>
        <v>23760</v>
      </c>
    </row>
    <row r="329" spans="1:3" x14ac:dyDescent="0.2">
      <c r="A329" s="14" t="s">
        <v>34</v>
      </c>
    </row>
    <row r="330" spans="1:3" x14ac:dyDescent="0.2">
      <c r="A330" s="15" t="s">
        <v>0</v>
      </c>
      <c r="B330" s="15" t="s">
        <v>2</v>
      </c>
      <c r="C330" s="15" t="s">
        <v>3</v>
      </c>
    </row>
    <row r="331" spans="1:3" x14ac:dyDescent="0.2">
      <c r="A331" s="23" t="s">
        <v>16</v>
      </c>
      <c r="B331" s="29">
        <v>710</v>
      </c>
      <c r="C331" s="29">
        <f>B331*12</f>
        <v>8520</v>
      </c>
    </row>
    <row r="332" spans="1:3" x14ac:dyDescent="0.2">
      <c r="A332" s="23" t="s">
        <v>27</v>
      </c>
      <c r="B332" s="29">
        <v>5740</v>
      </c>
      <c r="C332" s="29">
        <f>B332*12</f>
        <v>68880</v>
      </c>
    </row>
    <row r="333" spans="1:3" x14ac:dyDescent="0.2">
      <c r="A333" s="23" t="s">
        <v>63</v>
      </c>
      <c r="B333" s="29">
        <v>320</v>
      </c>
      <c r="C333" s="29">
        <f>B333*12</f>
        <v>3840</v>
      </c>
    </row>
    <row r="334" spans="1:3" x14ac:dyDescent="0.2">
      <c r="A334" s="52"/>
      <c r="B334" s="52"/>
      <c r="C334" s="32">
        <f>SUM(C331:C333)</f>
        <v>81240</v>
      </c>
    </row>
    <row r="335" spans="1:3" x14ac:dyDescent="0.2">
      <c r="A335" s="37"/>
      <c r="B335" s="37"/>
      <c r="C335" s="38"/>
    </row>
    <row r="336" spans="1:3" x14ac:dyDescent="0.2">
      <c r="A336" s="14" t="s">
        <v>114</v>
      </c>
    </row>
    <row r="337" spans="1:3" x14ac:dyDescent="0.2">
      <c r="A337" s="14" t="s">
        <v>65</v>
      </c>
    </row>
    <row r="338" spans="1:3" x14ac:dyDescent="0.2">
      <c r="A338" s="15" t="s">
        <v>0</v>
      </c>
      <c r="B338" s="15" t="s">
        <v>2</v>
      </c>
      <c r="C338" s="15" t="s">
        <v>3</v>
      </c>
    </row>
    <row r="339" spans="1:3" x14ac:dyDescent="0.2">
      <c r="A339" s="23" t="s">
        <v>37</v>
      </c>
      <c r="B339" s="29">
        <v>108770</v>
      </c>
      <c r="C339" s="29">
        <f>B339*12</f>
        <v>1305240</v>
      </c>
    </row>
    <row r="340" spans="1:3" x14ac:dyDescent="0.2">
      <c r="A340" s="23" t="s">
        <v>115</v>
      </c>
      <c r="B340" s="29">
        <v>63655</v>
      </c>
      <c r="C340" s="29">
        <f>B340*12</f>
        <v>763860</v>
      </c>
    </row>
    <row r="341" spans="1:3" x14ac:dyDescent="0.2">
      <c r="A341" s="52"/>
      <c r="B341" s="52"/>
      <c r="C341" s="32">
        <f>SUM(C339:C340)</f>
        <v>2069100</v>
      </c>
    </row>
    <row r="342" spans="1:3" x14ac:dyDescent="0.2">
      <c r="A342" s="14" t="s">
        <v>34</v>
      </c>
    </row>
    <row r="343" spans="1:3" x14ac:dyDescent="0.2">
      <c r="A343" s="15" t="s">
        <v>0</v>
      </c>
      <c r="B343" s="15" t="s">
        <v>2</v>
      </c>
      <c r="C343" s="15" t="s">
        <v>3</v>
      </c>
    </row>
    <row r="344" spans="1:3" x14ac:dyDescent="0.2">
      <c r="A344" s="23" t="s">
        <v>36</v>
      </c>
      <c r="B344" s="29">
        <v>16000</v>
      </c>
      <c r="C344" s="29">
        <f>B344*12</f>
        <v>192000</v>
      </c>
    </row>
    <row r="345" spans="1:3" x14ac:dyDescent="0.2">
      <c r="A345" s="23" t="s">
        <v>64</v>
      </c>
      <c r="B345" s="29">
        <f>144900+32000</f>
        <v>176900</v>
      </c>
      <c r="C345" s="29">
        <f>B345*12</f>
        <v>2122800</v>
      </c>
    </row>
    <row r="346" spans="1:3" x14ac:dyDescent="0.2">
      <c r="A346" s="52"/>
      <c r="B346" s="52"/>
      <c r="C346" s="32">
        <f>SUM(C344:C345)</f>
        <v>2314800</v>
      </c>
    </row>
    <row r="347" spans="1:3" x14ac:dyDescent="0.2">
      <c r="A347" s="14" t="s">
        <v>116</v>
      </c>
    </row>
    <row r="348" spans="1:3" x14ac:dyDescent="0.2">
      <c r="A348" s="14" t="s">
        <v>34</v>
      </c>
    </row>
    <row r="349" spans="1:3" x14ac:dyDescent="0.2">
      <c r="A349" s="15" t="s">
        <v>0</v>
      </c>
      <c r="B349" s="15" t="s">
        <v>2</v>
      </c>
      <c r="C349" s="15" t="s">
        <v>3</v>
      </c>
    </row>
    <row r="350" spans="1:3" x14ac:dyDescent="0.2">
      <c r="A350" s="23" t="s">
        <v>15</v>
      </c>
      <c r="B350" s="29">
        <v>2170</v>
      </c>
      <c r="C350" s="29">
        <f>B350*12</f>
        <v>26040</v>
      </c>
    </row>
    <row r="351" spans="1:3" x14ac:dyDescent="0.2">
      <c r="A351" s="23" t="s">
        <v>27</v>
      </c>
      <c r="B351" s="29">
        <v>825</v>
      </c>
      <c r="C351" s="29">
        <f>B351*12</f>
        <v>9900</v>
      </c>
    </row>
    <row r="352" spans="1:3" x14ac:dyDescent="0.2">
      <c r="A352" s="52"/>
      <c r="B352" s="52"/>
      <c r="C352" s="32">
        <f>SUM(C350:C351)</f>
        <v>35940</v>
      </c>
    </row>
    <row r="353" spans="1:3" x14ac:dyDescent="0.2">
      <c r="A353" s="14" t="s">
        <v>117</v>
      </c>
    </row>
    <row r="354" spans="1:3" x14ac:dyDescent="0.2">
      <c r="A354" s="14" t="s">
        <v>65</v>
      </c>
    </row>
    <row r="355" spans="1:3" x14ac:dyDescent="0.2">
      <c r="A355" s="15" t="s">
        <v>0</v>
      </c>
      <c r="B355" s="15" t="s">
        <v>2</v>
      </c>
      <c r="C355" s="15" t="s">
        <v>3</v>
      </c>
    </row>
    <row r="356" spans="1:3" x14ac:dyDescent="0.2">
      <c r="A356" s="23" t="s">
        <v>171</v>
      </c>
      <c r="B356" s="29">
        <v>26530</v>
      </c>
      <c r="C356" s="29">
        <f>B356*12</f>
        <v>318360</v>
      </c>
    </row>
    <row r="357" spans="1:3" x14ac:dyDescent="0.2">
      <c r="A357" s="14" t="s">
        <v>118</v>
      </c>
    </row>
    <row r="358" spans="1:3" x14ac:dyDescent="0.2">
      <c r="A358" s="14" t="s">
        <v>34</v>
      </c>
    </row>
    <row r="359" spans="1:3" x14ac:dyDescent="0.2">
      <c r="A359" s="15" t="s">
        <v>0</v>
      </c>
      <c r="B359" s="15" t="s">
        <v>2</v>
      </c>
      <c r="C359" s="15" t="s">
        <v>3</v>
      </c>
    </row>
    <row r="360" spans="1:3" x14ac:dyDescent="0.2">
      <c r="A360" s="23" t="s">
        <v>15</v>
      </c>
      <c r="B360" s="29">
        <v>2170</v>
      </c>
      <c r="C360" s="29">
        <f>B360*12</f>
        <v>26040</v>
      </c>
    </row>
    <row r="361" spans="1:3" x14ac:dyDescent="0.2">
      <c r="A361" s="23" t="s">
        <v>27</v>
      </c>
      <c r="B361" s="29">
        <v>825</v>
      </c>
      <c r="C361" s="29">
        <f>B361*12</f>
        <v>9900</v>
      </c>
    </row>
    <row r="362" spans="1:3" x14ac:dyDescent="0.2">
      <c r="A362" s="52"/>
      <c r="B362" s="52"/>
      <c r="C362" s="32">
        <f>SUM(C360:C361)</f>
        <v>35940</v>
      </c>
    </row>
    <row r="363" spans="1:3" x14ac:dyDescent="0.2">
      <c r="A363" s="37"/>
      <c r="B363" s="37"/>
      <c r="C363" s="38"/>
    </row>
    <row r="364" spans="1:3" ht="15" x14ac:dyDescent="0.25">
      <c r="A364" s="51" t="s">
        <v>119</v>
      </c>
      <c r="B364" s="51"/>
      <c r="C364" s="51"/>
    </row>
    <row r="365" spans="1:3" x14ac:dyDescent="0.2">
      <c r="A365" s="14" t="s">
        <v>120</v>
      </c>
    </row>
    <row r="366" spans="1:3" x14ac:dyDescent="0.2">
      <c r="A366" s="14" t="s">
        <v>34</v>
      </c>
    </row>
    <row r="367" spans="1:3" x14ac:dyDescent="0.2">
      <c r="A367" s="15" t="s">
        <v>0</v>
      </c>
      <c r="B367" s="15" t="s">
        <v>2</v>
      </c>
      <c r="C367" s="15" t="s">
        <v>3</v>
      </c>
    </row>
    <row r="368" spans="1:3" x14ac:dyDescent="0.2">
      <c r="A368" s="23" t="s">
        <v>10</v>
      </c>
      <c r="B368" s="17">
        <v>6060</v>
      </c>
      <c r="C368" s="17">
        <f>B368*12</f>
        <v>72720</v>
      </c>
    </row>
    <row r="369" spans="1:4" x14ac:dyDescent="0.2">
      <c r="A369" s="20" t="s">
        <v>22</v>
      </c>
    </row>
    <row r="370" spans="1:4" x14ac:dyDescent="0.2">
      <c r="A370" s="15" t="s">
        <v>0</v>
      </c>
      <c r="B370" s="15" t="s">
        <v>2</v>
      </c>
      <c r="C370" s="15" t="s">
        <v>3</v>
      </c>
    </row>
    <row r="371" spans="1:4" x14ac:dyDescent="0.2">
      <c r="A371" s="23" t="s">
        <v>93</v>
      </c>
      <c r="B371" s="29">
        <v>91.66</v>
      </c>
      <c r="C371" s="29">
        <f>B371*12+0.08</f>
        <v>1100</v>
      </c>
    </row>
    <row r="372" spans="1:4" x14ac:dyDescent="0.2">
      <c r="A372" s="23" t="s">
        <v>12</v>
      </c>
      <c r="B372" s="29">
        <v>450</v>
      </c>
      <c r="C372" s="29">
        <f>B372*12</f>
        <v>5400</v>
      </c>
    </row>
    <row r="373" spans="1:4" x14ac:dyDescent="0.2">
      <c r="A373" s="21" t="s">
        <v>121</v>
      </c>
      <c r="B373" s="29">
        <v>6525</v>
      </c>
      <c r="C373" s="29">
        <f>B373*12</f>
        <v>78300</v>
      </c>
    </row>
    <row r="374" spans="1:4" x14ac:dyDescent="0.2">
      <c r="A374" s="50"/>
      <c r="B374" s="50"/>
      <c r="C374" s="31">
        <f>SUM(C371:C373)</f>
        <v>84800</v>
      </c>
      <c r="D374" s="36"/>
    </row>
    <row r="376" spans="1:4" ht="15" x14ac:dyDescent="0.25">
      <c r="A376" s="51" t="s">
        <v>122</v>
      </c>
      <c r="B376" s="51"/>
      <c r="C376" s="51"/>
    </row>
    <row r="377" spans="1:4" x14ac:dyDescent="0.2">
      <c r="A377" s="14" t="s">
        <v>123</v>
      </c>
    </row>
    <row r="378" spans="1:4" x14ac:dyDescent="0.2">
      <c r="A378" s="14" t="s">
        <v>20</v>
      </c>
    </row>
    <row r="379" spans="1:4" x14ac:dyDescent="0.2">
      <c r="A379" s="15" t="s">
        <v>0</v>
      </c>
      <c r="B379" s="15" t="s">
        <v>2</v>
      </c>
      <c r="C379" s="15" t="s">
        <v>3</v>
      </c>
    </row>
    <row r="380" spans="1:4" x14ac:dyDescent="0.2">
      <c r="A380" s="16" t="s">
        <v>4</v>
      </c>
      <c r="B380" s="17">
        <v>6500</v>
      </c>
      <c r="C380" s="17">
        <f>B380*12</f>
        <v>78000</v>
      </c>
    </row>
    <row r="381" spans="1:4" x14ac:dyDescent="0.2">
      <c r="A381" s="16" t="s">
        <v>5</v>
      </c>
      <c r="B381" s="17">
        <v>4700</v>
      </c>
      <c r="C381" s="17">
        <f>B381*12</f>
        <v>56400</v>
      </c>
    </row>
    <row r="382" spans="1:4" x14ac:dyDescent="0.2">
      <c r="A382" s="50"/>
      <c r="B382" s="50"/>
      <c r="C382" s="17">
        <f>SUM(C380:C381)</f>
        <v>134400</v>
      </c>
    </row>
    <row r="383" spans="1:4" x14ac:dyDescent="0.2">
      <c r="A383" s="14" t="s">
        <v>34</v>
      </c>
    </row>
    <row r="384" spans="1:4" x14ac:dyDescent="0.2">
      <c r="A384" s="15" t="s">
        <v>0</v>
      </c>
      <c r="B384" s="15" t="s">
        <v>2</v>
      </c>
      <c r="C384" s="15" t="s">
        <v>3</v>
      </c>
    </row>
    <row r="385" spans="1:3" x14ac:dyDescent="0.2">
      <c r="A385" s="23" t="s">
        <v>10</v>
      </c>
      <c r="B385" s="29">
        <v>4205</v>
      </c>
      <c r="C385" s="29">
        <f>B385*12</f>
        <v>50460</v>
      </c>
    </row>
    <row r="386" spans="1:3" x14ac:dyDescent="0.2">
      <c r="A386" s="23" t="s">
        <v>9</v>
      </c>
      <c r="B386" s="17">
        <v>4575</v>
      </c>
      <c r="C386" s="17">
        <f>B386*12</f>
        <v>54900</v>
      </c>
    </row>
    <row r="387" spans="1:3" x14ac:dyDescent="0.2">
      <c r="A387" s="23" t="s">
        <v>16</v>
      </c>
      <c r="B387" s="29">
        <v>1551</v>
      </c>
      <c r="C387" s="29">
        <f>B387*12</f>
        <v>18612</v>
      </c>
    </row>
    <row r="388" spans="1:3" x14ac:dyDescent="0.2">
      <c r="A388" s="23" t="s">
        <v>6</v>
      </c>
      <c r="B388" s="29">
        <v>500</v>
      </c>
      <c r="C388" s="29">
        <f>B388*12</f>
        <v>6000</v>
      </c>
    </row>
    <row r="389" spans="1:3" x14ac:dyDescent="0.2">
      <c r="A389" s="23" t="s">
        <v>126</v>
      </c>
      <c r="B389" s="29">
        <v>1333.33</v>
      </c>
      <c r="C389" s="29">
        <f>B389*12+0.04</f>
        <v>16000</v>
      </c>
    </row>
    <row r="390" spans="1:3" x14ac:dyDescent="0.2">
      <c r="A390" s="50"/>
      <c r="B390" s="50"/>
      <c r="C390" s="31">
        <f>SUM(C385:C389)</f>
        <v>145972</v>
      </c>
    </row>
    <row r="391" spans="1:3" x14ac:dyDescent="0.2">
      <c r="A391" s="24"/>
      <c r="B391" s="24"/>
      <c r="C391" s="25"/>
    </row>
    <row r="392" spans="1:3" x14ac:dyDescent="0.2">
      <c r="A392" s="20" t="s">
        <v>22</v>
      </c>
    </row>
    <row r="393" spans="1:3" x14ac:dyDescent="0.2">
      <c r="A393" s="15" t="s">
        <v>0</v>
      </c>
      <c r="B393" s="15" t="s">
        <v>2</v>
      </c>
      <c r="C393" s="15" t="s">
        <v>3</v>
      </c>
    </row>
    <row r="394" spans="1:3" x14ac:dyDescent="0.2">
      <c r="A394" s="23" t="s">
        <v>50</v>
      </c>
      <c r="B394" s="29">
        <v>264</v>
      </c>
      <c r="C394" s="29">
        <f>B394*12</f>
        <v>3168</v>
      </c>
    </row>
    <row r="395" spans="1:3" x14ac:dyDescent="0.2">
      <c r="A395" s="16" t="s">
        <v>12</v>
      </c>
      <c r="B395" s="17">
        <v>400</v>
      </c>
      <c r="C395" s="17">
        <f>B395*12</f>
        <v>4800</v>
      </c>
    </row>
    <row r="396" spans="1:3" x14ac:dyDescent="0.2">
      <c r="A396" s="23" t="s">
        <v>93</v>
      </c>
      <c r="B396" s="17">
        <v>600</v>
      </c>
      <c r="C396" s="17">
        <f>B396*12</f>
        <v>7200</v>
      </c>
    </row>
    <row r="397" spans="1:3" x14ac:dyDescent="0.2">
      <c r="A397" s="50"/>
      <c r="B397" s="50"/>
      <c r="C397" s="31">
        <f>SUM(C394:C396)</f>
        <v>15168</v>
      </c>
    </row>
    <row r="398" spans="1:3" x14ac:dyDescent="0.2">
      <c r="A398" s="14" t="s">
        <v>124</v>
      </c>
    </row>
    <row r="399" spans="1:3" x14ac:dyDescent="0.2">
      <c r="A399" s="14" t="s">
        <v>34</v>
      </c>
    </row>
    <row r="400" spans="1:3" x14ac:dyDescent="0.2">
      <c r="A400" s="15" t="s">
        <v>0</v>
      </c>
      <c r="B400" s="15" t="s">
        <v>2</v>
      </c>
      <c r="C400" s="15" t="s">
        <v>3</v>
      </c>
    </row>
    <row r="401" spans="1:3" x14ac:dyDescent="0.2">
      <c r="A401" s="23" t="s">
        <v>6</v>
      </c>
      <c r="B401" s="29">
        <v>2340</v>
      </c>
      <c r="C401" s="29">
        <f>B401*12</f>
        <v>28080</v>
      </c>
    </row>
    <row r="402" spans="1:3" x14ac:dyDescent="0.2">
      <c r="A402" s="23" t="s">
        <v>162</v>
      </c>
      <c r="B402" s="29">
        <v>160</v>
      </c>
      <c r="C402" s="29">
        <f>B402*12</f>
        <v>1920</v>
      </c>
    </row>
    <row r="403" spans="1:3" x14ac:dyDescent="0.2">
      <c r="A403" s="52"/>
      <c r="B403" s="52"/>
      <c r="C403" s="32">
        <f>SUM(C401:C402)</f>
        <v>30000</v>
      </c>
    </row>
    <row r="404" spans="1:3" x14ac:dyDescent="0.2">
      <c r="A404" s="35" t="s">
        <v>125</v>
      </c>
      <c r="B404" s="24"/>
      <c r="C404" s="34"/>
    </row>
    <row r="405" spans="1:3" x14ac:dyDescent="0.2">
      <c r="A405" s="14" t="s">
        <v>20</v>
      </c>
    </row>
    <row r="406" spans="1:3" x14ac:dyDescent="0.2">
      <c r="A406" s="15" t="s">
        <v>0</v>
      </c>
      <c r="B406" s="15" t="s">
        <v>2</v>
      </c>
      <c r="C406" s="15" t="s">
        <v>3</v>
      </c>
    </row>
    <row r="407" spans="1:3" x14ac:dyDescent="0.2">
      <c r="A407" s="16" t="s">
        <v>4</v>
      </c>
      <c r="B407" s="17">
        <v>37750</v>
      </c>
      <c r="C407" s="17">
        <f>B407*12</f>
        <v>453000</v>
      </c>
    </row>
    <row r="408" spans="1:3" x14ac:dyDescent="0.2">
      <c r="A408" s="16" t="s">
        <v>66</v>
      </c>
      <c r="B408" s="17">
        <v>12240</v>
      </c>
      <c r="C408" s="17">
        <f>B408*12</f>
        <v>146880</v>
      </c>
    </row>
    <row r="409" spans="1:3" x14ac:dyDescent="0.2">
      <c r="A409" s="50"/>
      <c r="B409" s="50"/>
      <c r="C409" s="17">
        <f>SUM(C407:C408)</f>
        <v>599880</v>
      </c>
    </row>
    <row r="410" spans="1:3" x14ac:dyDescent="0.2">
      <c r="A410" s="14" t="s">
        <v>34</v>
      </c>
    </row>
    <row r="411" spans="1:3" x14ac:dyDescent="0.2">
      <c r="A411" s="15" t="s">
        <v>0</v>
      </c>
      <c r="B411" s="15" t="s">
        <v>2</v>
      </c>
      <c r="C411" s="15" t="s">
        <v>3</v>
      </c>
    </row>
    <row r="412" spans="1:3" x14ac:dyDescent="0.2">
      <c r="A412" s="23" t="s">
        <v>51</v>
      </c>
      <c r="B412" s="17">
        <v>10000</v>
      </c>
      <c r="C412" s="17">
        <f>B412*12</f>
        <v>120000</v>
      </c>
    </row>
    <row r="413" spans="1:3" x14ac:dyDescent="0.2">
      <c r="A413" s="39"/>
      <c r="B413" s="34"/>
      <c r="C413" s="34"/>
    </row>
    <row r="414" spans="1:3" ht="15" x14ac:dyDescent="0.25">
      <c r="A414" s="51" t="s">
        <v>127</v>
      </c>
      <c r="B414" s="51"/>
      <c r="C414" s="51"/>
    </row>
    <row r="415" spans="1:3" x14ac:dyDescent="0.2">
      <c r="A415" s="14" t="s">
        <v>128</v>
      </c>
    </row>
    <row r="416" spans="1:3" x14ac:dyDescent="0.2">
      <c r="A416" s="14" t="s">
        <v>20</v>
      </c>
    </row>
    <row r="417" spans="1:3" x14ac:dyDescent="0.2">
      <c r="A417" s="15" t="s">
        <v>0</v>
      </c>
      <c r="B417" s="15" t="s">
        <v>2</v>
      </c>
      <c r="C417" s="15" t="s">
        <v>3</v>
      </c>
    </row>
    <row r="418" spans="1:3" x14ac:dyDescent="0.2">
      <c r="A418" s="16" t="s">
        <v>4</v>
      </c>
      <c r="B418" s="17">
        <v>1200</v>
      </c>
      <c r="C418" s="17">
        <f>B418*12</f>
        <v>14400</v>
      </c>
    </row>
    <row r="419" spans="1:3" x14ac:dyDescent="0.2">
      <c r="A419" s="14" t="s">
        <v>34</v>
      </c>
    </row>
    <row r="420" spans="1:3" x14ac:dyDescent="0.2">
      <c r="A420" s="15" t="s">
        <v>0</v>
      </c>
      <c r="B420" s="15" t="s">
        <v>2</v>
      </c>
      <c r="C420" s="15" t="s">
        <v>3</v>
      </c>
    </row>
    <row r="421" spans="1:3" x14ac:dyDescent="0.2">
      <c r="A421" s="23" t="s">
        <v>10</v>
      </c>
      <c r="B421" s="29">
        <v>3500</v>
      </c>
      <c r="C421" s="29">
        <f>B421*12</f>
        <v>42000</v>
      </c>
    </row>
    <row r="422" spans="1:3" x14ac:dyDescent="0.2">
      <c r="A422" s="23" t="s">
        <v>162</v>
      </c>
      <c r="B422" s="29">
        <v>200</v>
      </c>
      <c r="C422" s="29">
        <f>B422*12</f>
        <v>2400</v>
      </c>
    </row>
    <row r="423" spans="1:3" x14ac:dyDescent="0.2">
      <c r="A423" s="50"/>
      <c r="B423" s="50"/>
      <c r="C423" s="31">
        <f>SUM(C421:C422)</f>
        <v>44400</v>
      </c>
    </row>
    <row r="424" spans="1:3" x14ac:dyDescent="0.2">
      <c r="A424" s="20" t="s">
        <v>22</v>
      </c>
    </row>
    <row r="425" spans="1:3" x14ac:dyDescent="0.2">
      <c r="A425" s="15" t="s">
        <v>0</v>
      </c>
      <c r="B425" s="15" t="s">
        <v>2</v>
      </c>
      <c r="C425" s="15" t="s">
        <v>3</v>
      </c>
    </row>
    <row r="426" spans="1:3" x14ac:dyDescent="0.2">
      <c r="A426" s="23" t="s">
        <v>12</v>
      </c>
      <c r="B426" s="29">
        <v>210</v>
      </c>
      <c r="C426" s="29">
        <f>B426*12</f>
        <v>2520</v>
      </c>
    </row>
    <row r="427" spans="1:3" x14ac:dyDescent="0.2">
      <c r="A427" s="23" t="s">
        <v>93</v>
      </c>
      <c r="B427" s="29">
        <v>206</v>
      </c>
      <c r="C427" s="29">
        <f>B427*12</f>
        <v>2472</v>
      </c>
    </row>
    <row r="428" spans="1:3" x14ac:dyDescent="0.2">
      <c r="A428" s="50"/>
      <c r="B428" s="50"/>
      <c r="C428" s="31">
        <f>SUM(C426:C427)</f>
        <v>4992</v>
      </c>
    </row>
    <row r="429" spans="1:3" x14ac:dyDescent="0.2">
      <c r="A429" s="14" t="s">
        <v>129</v>
      </c>
    </row>
    <row r="430" spans="1:3" x14ac:dyDescent="0.2">
      <c r="A430" s="14" t="s">
        <v>34</v>
      </c>
    </row>
    <row r="431" spans="1:3" x14ac:dyDescent="0.2">
      <c r="A431" s="15" t="s">
        <v>0</v>
      </c>
      <c r="B431" s="15" t="s">
        <v>2</v>
      </c>
      <c r="C431" s="15" t="s">
        <v>3</v>
      </c>
    </row>
    <row r="432" spans="1:3" x14ac:dyDescent="0.2">
      <c r="A432" s="23" t="s">
        <v>130</v>
      </c>
      <c r="B432" s="29">
        <v>7500</v>
      </c>
      <c r="C432" s="29">
        <f>B432*12</f>
        <v>90000</v>
      </c>
    </row>
    <row r="433" spans="1:3" x14ac:dyDescent="0.2">
      <c r="A433" s="24"/>
      <c r="B433" s="24"/>
      <c r="C433" s="25"/>
    </row>
    <row r="434" spans="1:3" hidden="1" x14ac:dyDescent="0.2">
      <c r="A434" s="24"/>
      <c r="B434" s="24"/>
      <c r="C434" s="25"/>
    </row>
    <row r="435" spans="1:3" ht="15" x14ac:dyDescent="0.25">
      <c r="A435" s="51" t="s">
        <v>131</v>
      </c>
      <c r="B435" s="51"/>
      <c r="C435" s="51"/>
    </row>
    <row r="436" spans="1:3" x14ac:dyDescent="0.2">
      <c r="A436" s="14" t="s">
        <v>132</v>
      </c>
    </row>
    <row r="437" spans="1:3" x14ac:dyDescent="0.2">
      <c r="A437" s="14" t="s">
        <v>34</v>
      </c>
    </row>
    <row r="438" spans="1:3" x14ac:dyDescent="0.2">
      <c r="A438" s="15" t="s">
        <v>0</v>
      </c>
      <c r="B438" s="15" t="s">
        <v>2</v>
      </c>
      <c r="C438" s="15" t="s">
        <v>3</v>
      </c>
    </row>
    <row r="439" spans="1:3" x14ac:dyDescent="0.2">
      <c r="A439" s="23" t="s">
        <v>162</v>
      </c>
      <c r="B439" s="29">
        <v>2500</v>
      </c>
      <c r="C439" s="29">
        <f>B439*12</f>
        <v>30000</v>
      </c>
    </row>
    <row r="440" spans="1:3" x14ac:dyDescent="0.2">
      <c r="A440" s="23" t="s">
        <v>10</v>
      </c>
      <c r="B440" s="29">
        <v>2350</v>
      </c>
      <c r="C440" s="29">
        <f>B440*12</f>
        <v>28200</v>
      </c>
    </row>
    <row r="441" spans="1:3" x14ac:dyDescent="0.2">
      <c r="A441" s="23" t="s">
        <v>16</v>
      </c>
      <c r="B441" s="29">
        <v>2955</v>
      </c>
      <c r="C441" s="29">
        <f>B441*12</f>
        <v>35460</v>
      </c>
    </row>
    <row r="442" spans="1:3" x14ac:dyDescent="0.2">
      <c r="A442" s="23" t="s">
        <v>27</v>
      </c>
      <c r="B442" s="29">
        <v>4305</v>
      </c>
      <c r="C442" s="29">
        <f>B442*12</f>
        <v>51660</v>
      </c>
    </row>
    <row r="443" spans="1:3" x14ac:dyDescent="0.2">
      <c r="A443" s="23" t="s">
        <v>6</v>
      </c>
      <c r="B443" s="29">
        <v>15000</v>
      </c>
      <c r="C443" s="29">
        <f>B443*12</f>
        <v>180000</v>
      </c>
    </row>
    <row r="444" spans="1:3" x14ac:dyDescent="0.2">
      <c r="A444" s="50"/>
      <c r="B444" s="50"/>
      <c r="C444" s="31">
        <f>SUM(C439:C443)</f>
        <v>325320</v>
      </c>
    </row>
    <row r="445" spans="1:3" x14ac:dyDescent="0.2">
      <c r="A445" s="24"/>
      <c r="B445" s="24"/>
      <c r="C445" s="25"/>
    </row>
    <row r="446" spans="1:3" x14ac:dyDescent="0.2">
      <c r="A446" s="20" t="s">
        <v>22</v>
      </c>
    </row>
    <row r="447" spans="1:3" x14ac:dyDescent="0.2">
      <c r="A447" s="15" t="s">
        <v>0</v>
      </c>
      <c r="B447" s="15" t="s">
        <v>2</v>
      </c>
      <c r="C447" s="15" t="s">
        <v>3</v>
      </c>
    </row>
    <row r="448" spans="1:3" x14ac:dyDescent="0.2">
      <c r="A448" s="23" t="s">
        <v>93</v>
      </c>
      <c r="B448" s="29">
        <v>1800</v>
      </c>
      <c r="C448" s="29">
        <f>B448*12</f>
        <v>21600</v>
      </c>
    </row>
    <row r="449" spans="1:3" x14ac:dyDescent="0.2">
      <c r="A449" s="23" t="s">
        <v>172</v>
      </c>
      <c r="B449" s="29">
        <v>2370</v>
      </c>
      <c r="C449" s="29">
        <f>B449*12</f>
        <v>28440</v>
      </c>
    </row>
    <row r="450" spans="1:3" x14ac:dyDescent="0.2">
      <c r="A450" s="23" t="s">
        <v>12</v>
      </c>
      <c r="B450" s="29">
        <v>525</v>
      </c>
      <c r="C450" s="29">
        <f>B450*12</f>
        <v>6300</v>
      </c>
    </row>
    <row r="451" spans="1:3" x14ac:dyDescent="0.2">
      <c r="A451" s="50"/>
      <c r="B451" s="50"/>
      <c r="C451" s="31">
        <f>SUM(C448:C450)</f>
        <v>56340</v>
      </c>
    </row>
    <row r="452" spans="1:3" s="43" customFormat="1" x14ac:dyDescent="0.2">
      <c r="A452" s="40" t="s">
        <v>156</v>
      </c>
      <c r="B452" s="41"/>
      <c r="C452" s="42"/>
    </row>
    <row r="453" spans="1:3" x14ac:dyDescent="0.2">
      <c r="A453" s="14" t="s">
        <v>23</v>
      </c>
    </row>
    <row r="454" spans="1:3" x14ac:dyDescent="0.2">
      <c r="A454" s="15" t="s">
        <v>0</v>
      </c>
      <c r="B454" s="15" t="s">
        <v>2</v>
      </c>
      <c r="C454" s="15" t="s">
        <v>3</v>
      </c>
    </row>
    <row r="455" spans="1:3" x14ac:dyDescent="0.2">
      <c r="A455" s="23" t="s">
        <v>173</v>
      </c>
      <c r="B455" s="17">
        <v>12501</v>
      </c>
      <c r="C455" s="17">
        <f>B455*12</f>
        <v>150012</v>
      </c>
    </row>
    <row r="456" spans="1:3" x14ac:dyDescent="0.2">
      <c r="A456" s="35" t="s">
        <v>133</v>
      </c>
      <c r="B456" s="24"/>
      <c r="C456" s="34"/>
    </row>
    <row r="457" spans="1:3" x14ac:dyDescent="0.2">
      <c r="A457" s="14" t="s">
        <v>20</v>
      </c>
    </row>
    <row r="458" spans="1:3" x14ac:dyDescent="0.2">
      <c r="A458" s="15" t="s">
        <v>0</v>
      </c>
      <c r="B458" s="15" t="s">
        <v>2</v>
      </c>
      <c r="C458" s="15" t="s">
        <v>3</v>
      </c>
    </row>
    <row r="459" spans="1:3" x14ac:dyDescent="0.2">
      <c r="A459" s="16" t="s">
        <v>4</v>
      </c>
      <c r="B459" s="17">
        <v>81000</v>
      </c>
      <c r="C459" s="17">
        <f>B459*12</f>
        <v>972000</v>
      </c>
    </row>
    <row r="460" spans="1:3" x14ac:dyDescent="0.2">
      <c r="A460" s="16" t="s">
        <v>53</v>
      </c>
      <c r="B460" s="17">
        <v>75000</v>
      </c>
      <c r="C460" s="17">
        <f>B460*12</f>
        <v>900000</v>
      </c>
    </row>
    <row r="461" spans="1:3" x14ac:dyDescent="0.2">
      <c r="A461" s="16" t="s">
        <v>67</v>
      </c>
      <c r="B461" s="17">
        <v>3750</v>
      </c>
      <c r="C461" s="17">
        <f>B461*12</f>
        <v>45000</v>
      </c>
    </row>
    <row r="462" spans="1:3" x14ac:dyDescent="0.2">
      <c r="A462" s="16" t="s">
        <v>30</v>
      </c>
      <c r="B462" s="17">
        <f>8340+5850</f>
        <v>14190</v>
      </c>
      <c r="C462" s="17">
        <f>B462*12</f>
        <v>170280</v>
      </c>
    </row>
    <row r="463" spans="1:3" x14ac:dyDescent="0.2">
      <c r="A463" s="50"/>
      <c r="B463" s="50"/>
      <c r="C463" s="17">
        <f>SUM(C459:C462)</f>
        <v>2087280</v>
      </c>
    </row>
    <row r="464" spans="1:3" x14ac:dyDescent="0.2">
      <c r="A464" s="14" t="s">
        <v>34</v>
      </c>
    </row>
    <row r="465" spans="1:3" x14ac:dyDescent="0.2">
      <c r="A465" s="15" t="s">
        <v>0</v>
      </c>
      <c r="B465" s="15" t="s">
        <v>2</v>
      </c>
      <c r="C465" s="15" t="s">
        <v>3</v>
      </c>
    </row>
    <row r="466" spans="1:3" x14ac:dyDescent="0.2">
      <c r="A466" s="23" t="s">
        <v>134</v>
      </c>
      <c r="B466" s="17">
        <v>79560</v>
      </c>
      <c r="C466" s="17">
        <f>B466*12</f>
        <v>954720</v>
      </c>
    </row>
    <row r="467" spans="1:3" x14ac:dyDescent="0.2">
      <c r="A467" s="23" t="s">
        <v>68</v>
      </c>
      <c r="B467" s="17">
        <v>16020</v>
      </c>
      <c r="C467" s="17">
        <f t="shared" ref="C467:C468" si="8">B467*12</f>
        <v>192240</v>
      </c>
    </row>
    <row r="468" spans="1:3" x14ac:dyDescent="0.2">
      <c r="A468" s="23" t="s">
        <v>63</v>
      </c>
      <c r="B468" s="17">
        <v>8970</v>
      </c>
      <c r="C468" s="17">
        <f t="shared" si="8"/>
        <v>107640</v>
      </c>
    </row>
    <row r="469" spans="1:3" x14ac:dyDescent="0.2">
      <c r="A469" s="50"/>
      <c r="B469" s="50"/>
      <c r="C469" s="31">
        <f>SUM(C466:C468)</f>
        <v>1254600</v>
      </c>
    </row>
    <row r="470" spans="1:3" x14ac:dyDescent="0.2">
      <c r="A470" s="14" t="s">
        <v>135</v>
      </c>
    </row>
    <row r="471" spans="1:3" x14ac:dyDescent="0.2">
      <c r="A471" s="14" t="s">
        <v>34</v>
      </c>
    </row>
    <row r="472" spans="1:3" x14ac:dyDescent="0.2">
      <c r="A472" s="15" t="s">
        <v>0</v>
      </c>
      <c r="B472" s="15" t="s">
        <v>2</v>
      </c>
      <c r="C472" s="15" t="s">
        <v>3</v>
      </c>
    </row>
    <row r="473" spans="1:3" x14ac:dyDescent="0.2">
      <c r="A473" s="23" t="s">
        <v>136</v>
      </c>
      <c r="B473" s="29">
        <f>50225+4305</f>
        <v>54530</v>
      </c>
      <c r="C473" s="29">
        <f>B473*12</f>
        <v>654360</v>
      </c>
    </row>
    <row r="474" spans="1:3" x14ac:dyDescent="0.2">
      <c r="A474" s="23" t="s">
        <v>142</v>
      </c>
      <c r="B474" s="29">
        <f>17000+15000</f>
        <v>32000</v>
      </c>
      <c r="C474" s="29">
        <f>B474*12</f>
        <v>384000</v>
      </c>
    </row>
    <row r="475" spans="1:3" x14ac:dyDescent="0.2">
      <c r="A475" s="23" t="s">
        <v>162</v>
      </c>
      <c r="B475" s="29">
        <v>1070</v>
      </c>
      <c r="C475" s="29">
        <f>B475*12</f>
        <v>12840</v>
      </c>
    </row>
    <row r="476" spans="1:3" x14ac:dyDescent="0.2">
      <c r="A476" s="23" t="s">
        <v>6</v>
      </c>
      <c r="B476" s="29">
        <v>3050</v>
      </c>
      <c r="C476" s="29">
        <f>B476*12</f>
        <v>36600</v>
      </c>
    </row>
    <row r="477" spans="1:3" x14ac:dyDescent="0.2">
      <c r="A477" s="52"/>
      <c r="B477" s="52"/>
      <c r="C477" s="32">
        <f>SUM(C473:C476)</f>
        <v>1087800</v>
      </c>
    </row>
    <row r="478" spans="1:3" x14ac:dyDescent="0.2">
      <c r="A478" s="35" t="s">
        <v>137</v>
      </c>
      <c r="B478" s="24"/>
      <c r="C478" s="34"/>
    </row>
    <row r="479" spans="1:3" x14ac:dyDescent="0.2">
      <c r="A479" s="14" t="s">
        <v>34</v>
      </c>
    </row>
    <row r="480" spans="1:3" x14ac:dyDescent="0.2">
      <c r="A480" s="15" t="s">
        <v>0</v>
      </c>
      <c r="B480" s="15" t="s">
        <v>2</v>
      </c>
      <c r="C480" s="15" t="s">
        <v>3</v>
      </c>
    </row>
    <row r="481" spans="1:3" x14ac:dyDescent="0.2">
      <c r="A481" s="23" t="s">
        <v>138</v>
      </c>
      <c r="B481" s="29">
        <v>80805</v>
      </c>
      <c r="C481" s="29">
        <f>B481*12</f>
        <v>969660</v>
      </c>
    </row>
    <row r="482" spans="1:3" x14ac:dyDescent="0.2">
      <c r="A482" s="23" t="s">
        <v>174</v>
      </c>
      <c r="B482" s="29">
        <v>441700</v>
      </c>
      <c r="C482" s="29">
        <f>B482*12</f>
        <v>5300400</v>
      </c>
    </row>
    <row r="483" spans="1:3" x14ac:dyDescent="0.2">
      <c r="A483" s="52"/>
      <c r="B483" s="52"/>
      <c r="C483" s="32">
        <f>SUM(C481:C482)</f>
        <v>6270060</v>
      </c>
    </row>
    <row r="484" spans="1:3" x14ac:dyDescent="0.2">
      <c r="A484" s="14" t="s">
        <v>139</v>
      </c>
    </row>
    <row r="485" spans="1:3" x14ac:dyDescent="0.2">
      <c r="A485" s="14" t="s">
        <v>34</v>
      </c>
    </row>
    <row r="486" spans="1:3" x14ac:dyDescent="0.2">
      <c r="A486" s="15" t="s">
        <v>0</v>
      </c>
      <c r="B486" s="15" t="s">
        <v>2</v>
      </c>
      <c r="C486" s="15" t="s">
        <v>3</v>
      </c>
    </row>
    <row r="487" spans="1:3" x14ac:dyDescent="0.2">
      <c r="A487" s="16" t="s">
        <v>38</v>
      </c>
      <c r="B487" s="17">
        <v>755018</v>
      </c>
      <c r="C487" s="17">
        <f>B487*12</f>
        <v>9060216</v>
      </c>
    </row>
    <row r="488" spans="1:3" x14ac:dyDescent="0.2">
      <c r="A488" s="16" t="s">
        <v>39</v>
      </c>
      <c r="B488" s="17">
        <v>439254.14</v>
      </c>
      <c r="C488" s="17">
        <f>B488*12</f>
        <v>5271049.68</v>
      </c>
    </row>
    <row r="489" spans="1:3" x14ac:dyDescent="0.2">
      <c r="A489" s="16" t="s">
        <v>40</v>
      </c>
      <c r="B489" s="17">
        <v>751359.39</v>
      </c>
      <c r="C489" s="17">
        <f>B489*12</f>
        <v>9016312.6799999997</v>
      </c>
    </row>
    <row r="490" spans="1:3" x14ac:dyDescent="0.2">
      <c r="A490" s="50"/>
      <c r="B490" s="50"/>
      <c r="C490" s="31">
        <f>SUM(C487:C489)</f>
        <v>23347578.359999999</v>
      </c>
    </row>
    <row r="492" spans="1:3" ht="15" x14ac:dyDescent="0.25">
      <c r="A492" s="51" t="s">
        <v>140</v>
      </c>
      <c r="B492" s="51"/>
      <c r="C492" s="51"/>
    </row>
    <row r="493" spans="1:3" x14ac:dyDescent="0.2">
      <c r="A493" s="14" t="s">
        <v>141</v>
      </c>
    </row>
    <row r="494" spans="1:3" x14ac:dyDescent="0.2">
      <c r="A494" s="14" t="s">
        <v>20</v>
      </c>
    </row>
    <row r="495" spans="1:3" x14ac:dyDescent="0.2">
      <c r="A495" s="15" t="s">
        <v>0</v>
      </c>
      <c r="B495" s="15" t="s">
        <v>2</v>
      </c>
      <c r="C495" s="15" t="s">
        <v>3</v>
      </c>
    </row>
    <row r="496" spans="1:3" x14ac:dyDescent="0.2">
      <c r="A496" s="16" t="s">
        <v>4</v>
      </c>
      <c r="B496" s="17">
        <v>518</v>
      </c>
      <c r="C496" s="17">
        <f>B496*12</f>
        <v>6216</v>
      </c>
    </row>
    <row r="497" spans="1:3" x14ac:dyDescent="0.2">
      <c r="A497" s="16" t="s">
        <v>5</v>
      </c>
      <c r="B497" s="17">
        <v>434.67</v>
      </c>
      <c r="C497" s="17">
        <f>B497*12</f>
        <v>5216.04</v>
      </c>
    </row>
    <row r="498" spans="1:3" x14ac:dyDescent="0.2">
      <c r="A498" s="50"/>
      <c r="B498" s="50"/>
      <c r="C498" s="17">
        <f>SUM(C496:C497)</f>
        <v>11432.04</v>
      </c>
    </row>
    <row r="499" spans="1:3" x14ac:dyDescent="0.2">
      <c r="A499" s="14" t="s">
        <v>34</v>
      </c>
    </row>
    <row r="500" spans="1:3" s="18" customFormat="1" x14ac:dyDescent="0.2">
      <c r="A500" s="15" t="s">
        <v>0</v>
      </c>
      <c r="B500" s="15" t="s">
        <v>2</v>
      </c>
      <c r="C500" s="15" t="s">
        <v>3</v>
      </c>
    </row>
    <row r="501" spans="1:3" s="44" customFormat="1" x14ac:dyDescent="0.2">
      <c r="A501" s="23" t="s">
        <v>33</v>
      </c>
      <c r="B501" s="29">
        <v>304.24</v>
      </c>
      <c r="C501" s="29">
        <f t="shared" ref="C501:C503" si="9">B501*12</f>
        <v>3650.88</v>
      </c>
    </row>
    <row r="502" spans="1:3" s="44" customFormat="1" x14ac:dyDescent="0.2">
      <c r="A502" s="23" t="s">
        <v>143</v>
      </c>
      <c r="B502" s="29"/>
      <c r="C502" s="29">
        <v>2500</v>
      </c>
    </row>
    <row r="503" spans="1:3" s="44" customFormat="1" x14ac:dyDescent="0.2">
      <c r="A503" s="23" t="s">
        <v>10</v>
      </c>
      <c r="B503" s="29">
        <v>2510</v>
      </c>
      <c r="C503" s="29">
        <f t="shared" si="9"/>
        <v>30120</v>
      </c>
    </row>
    <row r="504" spans="1:3" x14ac:dyDescent="0.2">
      <c r="A504" s="50"/>
      <c r="B504" s="50"/>
      <c r="C504" s="31">
        <f>SUM(C501:C503)</f>
        <v>36270.879999999997</v>
      </c>
    </row>
    <row r="505" spans="1:3" x14ac:dyDescent="0.2">
      <c r="A505" s="20" t="s">
        <v>22</v>
      </c>
    </row>
    <row r="506" spans="1:3" s="18" customFormat="1" x14ac:dyDescent="0.2">
      <c r="A506" s="15" t="s">
        <v>0</v>
      </c>
      <c r="B506" s="15" t="s">
        <v>2</v>
      </c>
      <c r="C506" s="15" t="s">
        <v>3</v>
      </c>
    </row>
    <row r="507" spans="1:3" s="44" customFormat="1" x14ac:dyDescent="0.2">
      <c r="A507" s="23" t="s">
        <v>175</v>
      </c>
      <c r="B507" s="29">
        <v>1150</v>
      </c>
      <c r="C507" s="29">
        <f t="shared" ref="C507:C511" si="10">B507*12</f>
        <v>13800</v>
      </c>
    </row>
    <row r="508" spans="1:3" s="44" customFormat="1" x14ac:dyDescent="0.2">
      <c r="A508" s="23" t="s">
        <v>12</v>
      </c>
      <c r="B508" s="29">
        <v>1040</v>
      </c>
      <c r="C508" s="29">
        <f t="shared" si="10"/>
        <v>12480</v>
      </c>
    </row>
    <row r="509" spans="1:3" s="44" customFormat="1" x14ac:dyDescent="0.2">
      <c r="A509" s="23" t="s">
        <v>93</v>
      </c>
      <c r="B509" s="29">
        <v>1800</v>
      </c>
      <c r="C509" s="29">
        <f t="shared" si="10"/>
        <v>21600</v>
      </c>
    </row>
    <row r="510" spans="1:3" s="44" customFormat="1" x14ac:dyDescent="0.2">
      <c r="A510" s="23" t="s">
        <v>50</v>
      </c>
      <c r="B510" s="29">
        <v>352</v>
      </c>
      <c r="C510" s="29">
        <f t="shared" si="10"/>
        <v>4224</v>
      </c>
    </row>
    <row r="511" spans="1:3" s="44" customFormat="1" x14ac:dyDescent="0.2">
      <c r="A511" s="23" t="s">
        <v>52</v>
      </c>
      <c r="B511" s="29">
        <v>4040</v>
      </c>
      <c r="C511" s="29">
        <f t="shared" si="10"/>
        <v>48480</v>
      </c>
    </row>
    <row r="512" spans="1:3" x14ac:dyDescent="0.2">
      <c r="A512" s="50"/>
      <c r="B512" s="50"/>
      <c r="C512" s="31">
        <f>SUM(C507:C511)</f>
        <v>100584</v>
      </c>
    </row>
    <row r="514" spans="1:3" ht="15" x14ac:dyDescent="0.25">
      <c r="A514" s="51" t="s">
        <v>144</v>
      </c>
      <c r="B514" s="51"/>
      <c r="C514" s="51"/>
    </row>
    <row r="515" spans="1:3" x14ac:dyDescent="0.2">
      <c r="A515" s="14" t="s">
        <v>145</v>
      </c>
    </row>
    <row r="516" spans="1:3" x14ac:dyDescent="0.2">
      <c r="A516" s="14" t="s">
        <v>20</v>
      </c>
    </row>
    <row r="517" spans="1:3" x14ac:dyDescent="0.2">
      <c r="A517" s="15" t="s">
        <v>0</v>
      </c>
      <c r="B517" s="15" t="s">
        <v>2</v>
      </c>
      <c r="C517" s="15" t="s">
        <v>3</v>
      </c>
    </row>
    <row r="518" spans="1:3" x14ac:dyDescent="0.2">
      <c r="A518" s="16" t="s">
        <v>4</v>
      </c>
      <c r="B518" s="17">
        <v>8050</v>
      </c>
      <c r="C518" s="17">
        <f>B518*12</f>
        <v>96600</v>
      </c>
    </row>
    <row r="519" spans="1:3" x14ac:dyDescent="0.2">
      <c r="A519" s="14" t="s">
        <v>34</v>
      </c>
    </row>
    <row r="520" spans="1:3" x14ac:dyDescent="0.2">
      <c r="A520" s="15" t="s">
        <v>0</v>
      </c>
      <c r="B520" s="15" t="s">
        <v>2</v>
      </c>
      <c r="C520" s="15" t="s">
        <v>3</v>
      </c>
    </row>
    <row r="521" spans="1:3" x14ac:dyDescent="0.2">
      <c r="A521" s="23" t="s">
        <v>10</v>
      </c>
      <c r="B521" s="29">
        <v>3200</v>
      </c>
      <c r="C521" s="29">
        <f>B521*12</f>
        <v>38400</v>
      </c>
    </row>
    <row r="522" spans="1:3" x14ac:dyDescent="0.2">
      <c r="A522" s="20" t="s">
        <v>22</v>
      </c>
    </row>
    <row r="523" spans="1:3" x14ac:dyDescent="0.2">
      <c r="A523" s="15" t="s">
        <v>0</v>
      </c>
      <c r="B523" s="15" t="s">
        <v>2</v>
      </c>
      <c r="C523" s="15" t="s">
        <v>3</v>
      </c>
    </row>
    <row r="524" spans="1:3" x14ac:dyDescent="0.2">
      <c r="A524" s="16" t="s">
        <v>176</v>
      </c>
      <c r="B524" s="17">
        <v>13300</v>
      </c>
      <c r="C524" s="17">
        <f>B524*12</f>
        <v>159600</v>
      </c>
    </row>
    <row r="525" spans="1:3" x14ac:dyDescent="0.2">
      <c r="A525" s="14" t="s">
        <v>146</v>
      </c>
    </row>
    <row r="526" spans="1:3" x14ac:dyDescent="0.2">
      <c r="A526" s="14" t="s">
        <v>20</v>
      </c>
    </row>
    <row r="527" spans="1:3" x14ac:dyDescent="0.2">
      <c r="A527" s="15" t="s">
        <v>0</v>
      </c>
      <c r="B527" s="15" t="s">
        <v>2</v>
      </c>
      <c r="C527" s="15" t="s">
        <v>3</v>
      </c>
    </row>
    <row r="528" spans="1:3" x14ac:dyDescent="0.2">
      <c r="A528" s="16" t="s">
        <v>5</v>
      </c>
      <c r="B528" s="17">
        <v>3200</v>
      </c>
      <c r="C528" s="17">
        <f>B528*12</f>
        <v>38400</v>
      </c>
    </row>
    <row r="529" spans="1:3" x14ac:dyDescent="0.2">
      <c r="A529" s="14" t="s">
        <v>34</v>
      </c>
    </row>
    <row r="530" spans="1:3" x14ac:dyDescent="0.2">
      <c r="A530" s="15" t="s">
        <v>0</v>
      </c>
      <c r="B530" s="15" t="s">
        <v>2</v>
      </c>
      <c r="C530" s="15" t="s">
        <v>3</v>
      </c>
    </row>
    <row r="531" spans="1:3" x14ac:dyDescent="0.2">
      <c r="A531" s="23" t="s">
        <v>33</v>
      </c>
      <c r="B531" s="29">
        <v>3810</v>
      </c>
      <c r="C531" s="29">
        <f>B531*12</f>
        <v>45720</v>
      </c>
    </row>
    <row r="532" spans="1:3" x14ac:dyDescent="0.2">
      <c r="A532" s="23" t="s">
        <v>16</v>
      </c>
      <c r="B532" s="29">
        <v>2000</v>
      </c>
      <c r="C532" s="29">
        <f t="shared" ref="C532" si="11">B532*12</f>
        <v>24000</v>
      </c>
    </row>
    <row r="533" spans="1:3" x14ac:dyDescent="0.2">
      <c r="A533" s="50"/>
      <c r="B533" s="50"/>
      <c r="C533" s="31">
        <f>SUM(C531:C532)</f>
        <v>69720</v>
      </c>
    </row>
    <row r="534" spans="1:3" x14ac:dyDescent="0.2">
      <c r="A534" s="24"/>
      <c r="B534" s="24"/>
      <c r="C534" s="25"/>
    </row>
    <row r="535" spans="1:3" ht="15" x14ac:dyDescent="0.25">
      <c r="A535" s="51" t="s">
        <v>147</v>
      </c>
      <c r="B535" s="51"/>
      <c r="C535" s="51"/>
    </row>
    <row r="536" spans="1:3" x14ac:dyDescent="0.2">
      <c r="A536" s="14" t="s">
        <v>148</v>
      </c>
    </row>
    <row r="537" spans="1:3" x14ac:dyDescent="0.2">
      <c r="A537" s="14" t="s">
        <v>34</v>
      </c>
    </row>
    <row r="538" spans="1:3" x14ac:dyDescent="0.2">
      <c r="A538" s="15" t="s">
        <v>0</v>
      </c>
      <c r="B538" s="15" t="s">
        <v>2</v>
      </c>
      <c r="C538" s="15" t="s">
        <v>3</v>
      </c>
    </row>
    <row r="539" spans="1:3" x14ac:dyDescent="0.2">
      <c r="A539" s="23" t="s">
        <v>10</v>
      </c>
      <c r="B539" s="29">
        <v>9340</v>
      </c>
      <c r="C539" s="29">
        <f>B539*12</f>
        <v>112080</v>
      </c>
    </row>
    <row r="540" spans="1:3" x14ac:dyDescent="0.2">
      <c r="A540" s="20" t="s">
        <v>22</v>
      </c>
    </row>
    <row r="541" spans="1:3" x14ac:dyDescent="0.2">
      <c r="A541" s="15" t="s">
        <v>0</v>
      </c>
      <c r="B541" s="15" t="s">
        <v>2</v>
      </c>
      <c r="C541" s="15" t="s">
        <v>3</v>
      </c>
    </row>
    <row r="542" spans="1:3" x14ac:dyDescent="0.2">
      <c r="A542" s="23" t="s">
        <v>12</v>
      </c>
      <c r="B542" s="29">
        <v>1490</v>
      </c>
      <c r="C542" s="29">
        <f>B542*12</f>
        <v>17880</v>
      </c>
    </row>
    <row r="543" spans="1:3" x14ac:dyDescent="0.2">
      <c r="A543" s="23" t="s">
        <v>177</v>
      </c>
      <c r="B543" s="29">
        <v>1665</v>
      </c>
      <c r="C543" s="29">
        <f>B543*12</f>
        <v>19980</v>
      </c>
    </row>
    <row r="544" spans="1:3" s="44" customFormat="1" x14ac:dyDescent="0.2">
      <c r="A544" s="23" t="s">
        <v>93</v>
      </c>
      <c r="B544" s="29">
        <v>1300</v>
      </c>
      <c r="C544" s="29">
        <f t="shared" ref="C544" si="12">B544*12</f>
        <v>15600</v>
      </c>
    </row>
    <row r="545" spans="1:3" x14ac:dyDescent="0.2">
      <c r="A545" s="50"/>
      <c r="B545" s="50"/>
      <c r="C545" s="31">
        <f>SUM(C542:C544)</f>
        <v>53460</v>
      </c>
    </row>
    <row r="546" spans="1:3" x14ac:dyDescent="0.2">
      <c r="A546" s="24"/>
      <c r="B546" s="24"/>
      <c r="C546" s="34"/>
    </row>
    <row r="547" spans="1:3" ht="15" x14ac:dyDescent="0.25">
      <c r="A547" s="51" t="s">
        <v>149</v>
      </c>
      <c r="B547" s="51"/>
      <c r="C547" s="51"/>
    </row>
    <row r="548" spans="1:3" x14ac:dyDescent="0.2">
      <c r="A548" s="13"/>
      <c r="B548" s="13"/>
      <c r="C548" s="13"/>
    </row>
    <row r="549" spans="1:3" x14ac:dyDescent="0.2">
      <c r="A549" s="14" t="s">
        <v>150</v>
      </c>
    </row>
    <row r="550" spans="1:3" x14ac:dyDescent="0.2">
      <c r="A550" s="14" t="s">
        <v>20</v>
      </c>
    </row>
    <row r="551" spans="1:3" x14ac:dyDescent="0.2">
      <c r="A551" s="15" t="s">
        <v>0</v>
      </c>
      <c r="B551" s="15" t="s">
        <v>2</v>
      </c>
      <c r="C551" s="15" t="s">
        <v>3</v>
      </c>
    </row>
    <row r="552" spans="1:3" x14ac:dyDescent="0.2">
      <c r="A552" s="16" t="s">
        <v>4</v>
      </c>
      <c r="B552" s="17">
        <v>3330</v>
      </c>
      <c r="C552" s="17">
        <f>B552*12</f>
        <v>39960</v>
      </c>
    </row>
    <row r="553" spans="1:3" x14ac:dyDescent="0.2">
      <c r="A553" s="14" t="s">
        <v>34</v>
      </c>
    </row>
    <row r="554" spans="1:3" x14ac:dyDescent="0.2">
      <c r="A554" s="15" t="s">
        <v>0</v>
      </c>
      <c r="B554" s="15" t="s">
        <v>2</v>
      </c>
      <c r="C554" s="15" t="s">
        <v>3</v>
      </c>
    </row>
    <row r="555" spans="1:3" x14ac:dyDescent="0.2">
      <c r="A555" s="23" t="s">
        <v>10</v>
      </c>
      <c r="B555" s="29">
        <v>8000</v>
      </c>
      <c r="C555" s="29">
        <f>B555*12</f>
        <v>96000</v>
      </c>
    </row>
    <row r="556" spans="1:3" x14ac:dyDescent="0.2">
      <c r="A556" s="20" t="s">
        <v>22</v>
      </c>
    </row>
    <row r="557" spans="1:3" s="18" customFormat="1" x14ac:dyDescent="0.2">
      <c r="A557" s="15" t="s">
        <v>0</v>
      </c>
      <c r="B557" s="15" t="s">
        <v>2</v>
      </c>
      <c r="C557" s="15" t="s">
        <v>3</v>
      </c>
    </row>
    <row r="558" spans="1:3" s="44" customFormat="1" x14ac:dyDescent="0.2">
      <c r="A558" s="23" t="s">
        <v>12</v>
      </c>
      <c r="B558" s="29">
        <v>1795</v>
      </c>
      <c r="C558" s="29">
        <f t="shared" ref="C558" si="13">B558*12</f>
        <v>21540</v>
      </c>
    </row>
    <row r="559" spans="1:3" x14ac:dyDescent="0.2">
      <c r="A559" s="23" t="s">
        <v>178</v>
      </c>
      <c r="B559" s="29">
        <v>1542</v>
      </c>
      <c r="C559" s="29">
        <f>B559*12</f>
        <v>18504</v>
      </c>
    </row>
    <row r="560" spans="1:3" s="44" customFormat="1" x14ac:dyDescent="0.2">
      <c r="A560" s="23" t="s">
        <v>93</v>
      </c>
      <c r="B560" s="29">
        <v>1480</v>
      </c>
      <c r="C560" s="29">
        <f t="shared" ref="C560" si="14">B560*12</f>
        <v>17760</v>
      </c>
    </row>
    <row r="561" spans="1:3" x14ac:dyDescent="0.2">
      <c r="A561" s="50"/>
      <c r="B561" s="50"/>
      <c r="C561" s="31">
        <f>SUM(C558:C560)</f>
        <v>57804</v>
      </c>
    </row>
    <row r="562" spans="1:3" x14ac:dyDescent="0.2">
      <c r="A562" s="14" t="s">
        <v>151</v>
      </c>
    </row>
    <row r="563" spans="1:3" x14ac:dyDescent="0.2">
      <c r="A563" s="14" t="s">
        <v>21</v>
      </c>
    </row>
    <row r="564" spans="1:3" s="18" customFormat="1" x14ac:dyDescent="0.2">
      <c r="A564" s="15" t="s">
        <v>0</v>
      </c>
      <c r="B564" s="15" t="s">
        <v>2</v>
      </c>
      <c r="C564" s="15" t="s">
        <v>3</v>
      </c>
    </row>
    <row r="565" spans="1:3" x14ac:dyDescent="0.2">
      <c r="A565" s="16" t="s">
        <v>14</v>
      </c>
      <c r="B565" s="17">
        <v>145830</v>
      </c>
      <c r="C565" s="17">
        <f>B565*12</f>
        <v>1749960</v>
      </c>
    </row>
    <row r="567" spans="1:3" ht="15" x14ac:dyDescent="0.25">
      <c r="A567" s="51" t="s">
        <v>152</v>
      </c>
      <c r="B567" s="51"/>
      <c r="C567" s="51"/>
    </row>
    <row r="568" spans="1:3" x14ac:dyDescent="0.2">
      <c r="A568" s="14" t="s">
        <v>153</v>
      </c>
    </row>
    <row r="569" spans="1:3" x14ac:dyDescent="0.2">
      <c r="A569" s="14" t="s">
        <v>34</v>
      </c>
    </row>
    <row r="570" spans="1:3" x14ac:dyDescent="0.2">
      <c r="A570" s="15" t="s">
        <v>0</v>
      </c>
      <c r="B570" s="15" t="s">
        <v>2</v>
      </c>
      <c r="C570" s="15" t="s">
        <v>3</v>
      </c>
    </row>
    <row r="571" spans="1:3" x14ac:dyDescent="0.2">
      <c r="A571" s="23" t="s">
        <v>10</v>
      </c>
      <c r="B571" s="29">
        <v>11670</v>
      </c>
      <c r="C571" s="29">
        <f>B571*12</f>
        <v>140040</v>
      </c>
    </row>
    <row r="572" spans="1:3" x14ac:dyDescent="0.2">
      <c r="A572" s="20" t="s">
        <v>22</v>
      </c>
    </row>
    <row r="573" spans="1:3" s="18" customFormat="1" x14ac:dyDescent="0.2">
      <c r="A573" s="15" t="s">
        <v>0</v>
      </c>
      <c r="B573" s="15" t="s">
        <v>2</v>
      </c>
      <c r="C573" s="15" t="s">
        <v>3</v>
      </c>
    </row>
    <row r="574" spans="1:3" s="44" customFormat="1" x14ac:dyDescent="0.2">
      <c r="A574" s="23" t="s">
        <v>12</v>
      </c>
      <c r="B574" s="29">
        <v>125</v>
      </c>
      <c r="C574" s="29">
        <f t="shared" ref="C574" si="15">B574*12</f>
        <v>1500</v>
      </c>
    </row>
    <row r="575" spans="1:3" x14ac:dyDescent="0.2">
      <c r="A575" s="16" t="s">
        <v>42</v>
      </c>
      <c r="B575" s="17">
        <v>8600</v>
      </c>
      <c r="C575" s="17">
        <f>B575*12</f>
        <v>103200</v>
      </c>
    </row>
    <row r="576" spans="1:3" x14ac:dyDescent="0.2">
      <c r="A576" s="16" t="s">
        <v>154</v>
      </c>
      <c r="B576" s="17">
        <v>6160</v>
      </c>
      <c r="C576" s="17">
        <f>B576*12</f>
        <v>73920</v>
      </c>
    </row>
    <row r="577" spans="1:3" x14ac:dyDescent="0.2">
      <c r="A577" s="16" t="s">
        <v>155</v>
      </c>
      <c r="B577" s="17">
        <v>5300</v>
      </c>
      <c r="C577" s="17">
        <f>B577*12</f>
        <v>63600</v>
      </c>
    </row>
    <row r="578" spans="1:3" s="44" customFormat="1" x14ac:dyDescent="0.2">
      <c r="A578" s="23" t="s">
        <v>93</v>
      </c>
      <c r="B578" s="29">
        <v>3640</v>
      </c>
      <c r="C578" s="29">
        <f t="shared" ref="C578" si="16">B578*12</f>
        <v>43680</v>
      </c>
    </row>
    <row r="579" spans="1:3" x14ac:dyDescent="0.2">
      <c r="A579" s="50"/>
      <c r="B579" s="50"/>
      <c r="C579" s="31">
        <f>SUM(C574:C578)</f>
        <v>285900</v>
      </c>
    </row>
  </sheetData>
  <mergeCells count="80">
    <mergeCell ref="A579:B579"/>
    <mergeCell ref="A545:B545"/>
    <mergeCell ref="A535:C535"/>
    <mergeCell ref="A561:B561"/>
    <mergeCell ref="A567:C567"/>
    <mergeCell ref="A547:C547"/>
    <mergeCell ref="A221:B221"/>
    <mergeCell ref="A223:C223"/>
    <mergeCell ref="A235:B235"/>
    <mergeCell ref="A296:B296"/>
    <mergeCell ref="A195:B195"/>
    <mergeCell ref="A197:C197"/>
    <mergeCell ref="A204:B204"/>
    <mergeCell ref="A209:B209"/>
    <mergeCell ref="A241:C241"/>
    <mergeCell ref="A247:B247"/>
    <mergeCell ref="A256:B256"/>
    <mergeCell ref="A135:B135"/>
    <mergeCell ref="A142:B142"/>
    <mergeCell ref="A154:B154"/>
    <mergeCell ref="A67:B67"/>
    <mergeCell ref="A75:B75"/>
    <mergeCell ref="A77:C77"/>
    <mergeCell ref="A83:B83"/>
    <mergeCell ref="A93:B93"/>
    <mergeCell ref="A121:B121"/>
    <mergeCell ref="A58:C58"/>
    <mergeCell ref="A98:C98"/>
    <mergeCell ref="A104:B104"/>
    <mergeCell ref="A3:C3"/>
    <mergeCell ref="A31:B31"/>
    <mergeCell ref="A40:B40"/>
    <mergeCell ref="A164:B164"/>
    <mergeCell ref="A144:C144"/>
    <mergeCell ref="A178:B178"/>
    <mergeCell ref="A166:C166"/>
    <mergeCell ref="A512:B512"/>
    <mergeCell ref="A492:C492"/>
    <mergeCell ref="A183:B183"/>
    <mergeCell ref="A172:B172"/>
    <mergeCell ref="A190:B190"/>
    <mergeCell ref="A216:B216"/>
    <mergeCell ref="A346:B346"/>
    <mergeCell ref="A301:B301"/>
    <mergeCell ref="A263:B263"/>
    <mergeCell ref="A283:B283"/>
    <mergeCell ref="A273:B273"/>
    <mergeCell ref="A334:B334"/>
    <mergeCell ref="A314:B314"/>
    <mergeCell ref="A307:B307"/>
    <mergeCell ref="A323:B323"/>
    <mergeCell ref="A341:B341"/>
    <mergeCell ref="A352:B352"/>
    <mergeCell ref="A463:B463"/>
    <mergeCell ref="A469:B469"/>
    <mergeCell ref="A451:B451"/>
    <mergeCell ref="A328:B328"/>
    <mergeCell ref="A382:B382"/>
    <mergeCell ref="A390:B390"/>
    <mergeCell ref="A397:B397"/>
    <mergeCell ref="A376:C376"/>
    <mergeCell ref="A362:B362"/>
    <mergeCell ref="A364:C364"/>
    <mergeCell ref="A374:B374"/>
    <mergeCell ref="A1:C1"/>
    <mergeCell ref="A109:B109"/>
    <mergeCell ref="A533:B533"/>
    <mergeCell ref="A414:C414"/>
    <mergeCell ref="A403:B403"/>
    <mergeCell ref="A409:B409"/>
    <mergeCell ref="A423:B423"/>
    <mergeCell ref="A428:B428"/>
    <mergeCell ref="A483:B483"/>
    <mergeCell ref="A514:C514"/>
    <mergeCell ref="A490:B490"/>
    <mergeCell ref="A498:B498"/>
    <mergeCell ref="A504:B504"/>
    <mergeCell ref="A444:B444"/>
    <mergeCell ref="A477:B477"/>
    <mergeCell ref="A435:C435"/>
  </mergeCells>
  <printOptions horizontalCentered="1"/>
  <pageMargins left="0.78740157480314965" right="0.86614173228346458" top="1.18" bottom="0.38" header="0.43" footer="0.15748031496062992"/>
  <pageSetup paperSize="9" orientation="portrait" horizontalDpi="0" verticalDpi="0" r:id="rId1"/>
  <headerFooter>
    <oddHeader>&amp;LPrefeitura Municipal de Santa Maria
Secretaria de Município de Finanças
Coordenação de Execução Orçamentária&amp;C
&amp;R&amp;G</oddHeader>
    <oddFooter>&amp;R&amp;P</oddFooter>
  </headerFooter>
  <rowBreaks count="10" manualBreakCount="10">
    <brk id="56" max="16383" man="1"/>
    <brk id="112" max="16383" man="1"/>
    <brk id="164" max="16383" man="1"/>
    <brk id="221" max="16383" man="1"/>
    <brk id="276" max="16383" man="1"/>
    <brk id="334" max="16383" man="1"/>
    <brk id="390" max="16383" man="1"/>
    <brk id="444" max="16383" man="1"/>
    <brk id="490" max="16383" man="1"/>
    <brk id="5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3"/>
  <sheetViews>
    <sheetView workbookViewId="0">
      <selection activeCell="A22" sqref="A22"/>
    </sheetView>
  </sheetViews>
  <sheetFormatPr defaultRowHeight="15" x14ac:dyDescent="0.25"/>
  <sheetData>
    <row r="6" spans="1:4" x14ac:dyDescent="0.25">
      <c r="A6" s="4" t="s">
        <v>24</v>
      </c>
      <c r="B6" s="3"/>
    </row>
    <row r="7" spans="1:4" x14ac:dyDescent="0.25">
      <c r="A7" s="4" t="s">
        <v>21</v>
      </c>
      <c r="B7" s="3"/>
    </row>
    <row r="8" spans="1:4" s="3" customFormat="1" x14ac:dyDescent="0.25">
      <c r="A8" s="6" t="s">
        <v>0</v>
      </c>
      <c r="B8" s="6" t="s">
        <v>1</v>
      </c>
      <c r="C8" s="6" t="s">
        <v>2</v>
      </c>
      <c r="D8" s="6" t="s">
        <v>3</v>
      </c>
    </row>
    <row r="9" spans="1:4" x14ac:dyDescent="0.25">
      <c r="A9" s="1" t="s">
        <v>58</v>
      </c>
      <c r="B9" s="9">
        <v>43982</v>
      </c>
      <c r="C9" s="2">
        <v>21155</v>
      </c>
      <c r="D9" s="2">
        <f>C9*12</f>
        <v>253860</v>
      </c>
    </row>
    <row r="10" spans="1:4" x14ac:dyDescent="0.25">
      <c r="A10" s="1" t="s">
        <v>59</v>
      </c>
      <c r="B10" s="9">
        <v>43951</v>
      </c>
      <c r="C10" s="2">
        <v>16000</v>
      </c>
      <c r="D10" s="2">
        <f>C10*12</f>
        <v>192000</v>
      </c>
    </row>
    <row r="11" spans="1:4" x14ac:dyDescent="0.25">
      <c r="A11" s="53"/>
      <c r="B11" s="53"/>
      <c r="C11" s="53"/>
      <c r="D11" s="11">
        <f>SUM(D9:D10)</f>
        <v>445860</v>
      </c>
    </row>
    <row r="13" spans="1:4" x14ac:dyDescent="0.25">
      <c r="A13" s="4" t="s">
        <v>29</v>
      </c>
      <c r="B13" s="3"/>
    </row>
    <row r="14" spans="1:4" x14ac:dyDescent="0.25">
      <c r="A14" s="5" t="s">
        <v>22</v>
      </c>
      <c r="B14" s="3"/>
    </row>
    <row r="15" spans="1:4" x14ac:dyDescent="0.25">
      <c r="A15" s="6" t="s">
        <v>0</v>
      </c>
      <c r="B15" s="6" t="s">
        <v>1</v>
      </c>
      <c r="C15" s="6" t="s">
        <v>2</v>
      </c>
      <c r="D15" s="6" t="s">
        <v>3</v>
      </c>
    </row>
    <row r="16" spans="1:4" x14ac:dyDescent="0.25">
      <c r="A16" s="1" t="s">
        <v>41</v>
      </c>
      <c r="B16" s="9">
        <v>43775</v>
      </c>
      <c r="C16" s="2">
        <v>6159.87</v>
      </c>
      <c r="D16" s="2">
        <f>C16*12</f>
        <v>73918.44</v>
      </c>
    </row>
    <row r="17" spans="1:4" x14ac:dyDescent="0.25">
      <c r="A17" s="1" t="s">
        <v>42</v>
      </c>
      <c r="B17" s="9" t="s">
        <v>60</v>
      </c>
      <c r="C17" s="2">
        <v>0</v>
      </c>
      <c r="D17" s="2" t="e">
        <f>#REF!</f>
        <v>#REF!</v>
      </c>
    </row>
    <row r="18" spans="1:4" x14ac:dyDescent="0.25">
      <c r="A18" s="1" t="s">
        <v>43</v>
      </c>
      <c r="B18" s="9">
        <v>43677</v>
      </c>
      <c r="C18" s="2">
        <v>1055.78</v>
      </c>
      <c r="D18" s="2">
        <f>C18*12</f>
        <v>12669.36</v>
      </c>
    </row>
    <row r="19" spans="1:4" x14ac:dyDescent="0.25">
      <c r="A19" s="53"/>
      <c r="B19" s="53"/>
      <c r="C19" s="53"/>
      <c r="D19" s="11" t="e">
        <f>SUM(D16:D18)</f>
        <v>#REF!</v>
      </c>
    </row>
    <row r="20" spans="1:4" x14ac:dyDescent="0.25">
      <c r="B20" s="3"/>
    </row>
    <row r="22" spans="1:4" x14ac:dyDescent="0.25">
      <c r="A22" s="7" t="s">
        <v>46</v>
      </c>
      <c r="B22" s="10"/>
      <c r="C22" s="8">
        <v>925.75</v>
      </c>
      <c r="D22" s="8">
        <f>C22*12</f>
        <v>11109</v>
      </c>
    </row>
    <row r="23" spans="1:4" x14ac:dyDescent="0.25">
      <c r="A23" s="7" t="s">
        <v>12</v>
      </c>
      <c r="B23" s="10">
        <v>43786</v>
      </c>
      <c r="C23" s="8">
        <v>561</v>
      </c>
      <c r="D23" s="8">
        <f>C23*12</f>
        <v>6732</v>
      </c>
    </row>
  </sheetData>
  <mergeCells count="2">
    <mergeCell ref="A11:C11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RECURSO LIVRE</vt:lpstr>
      <vt:lpstr>Plan3</vt:lpstr>
      <vt:lpstr>'RECURSO LIVRE'!Titulos_de_impressao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Nizeti</cp:lastModifiedBy>
  <cp:lastPrinted>2021-10-21T14:01:40Z</cp:lastPrinted>
  <dcterms:created xsi:type="dcterms:W3CDTF">2019-05-30T12:07:46Z</dcterms:created>
  <dcterms:modified xsi:type="dcterms:W3CDTF">2021-10-21T22:08:36Z</dcterms:modified>
</cp:coreProperties>
</file>