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55" windowHeight="7875"/>
  </bookViews>
  <sheets>
    <sheet name="Plan1" sheetId="1" r:id="rId1"/>
    <sheet name="Plan2" sheetId="2" r:id="rId2"/>
    <sheet name="Plan3" sheetId="3" r:id="rId3"/>
  </sheets>
  <definedNames>
    <definedName name="_xlnm.Print_Titles" localSheetId="0">Plan1!$1:$6</definedName>
  </definedNames>
  <calcPr calcId="145621"/>
</workbook>
</file>

<file path=xl/calcChain.xml><?xml version="1.0" encoding="utf-8"?>
<calcChain xmlns="http://schemas.openxmlformats.org/spreadsheetml/2006/main">
  <c r="D93" i="1" l="1"/>
  <c r="D83" i="1"/>
  <c r="D79" i="1"/>
  <c r="B76" i="1"/>
  <c r="D69" i="1"/>
  <c r="D58" i="1"/>
  <c r="D57" i="1"/>
  <c r="D38" i="1"/>
  <c r="D35" i="1"/>
  <c r="D29" i="1"/>
  <c r="D12" i="1"/>
  <c r="D19" i="1"/>
  <c r="D16" i="1"/>
  <c r="D17" i="1"/>
  <c r="D23" i="1" l="1"/>
  <c r="D96" i="1"/>
  <c r="B96" i="1"/>
  <c r="B85" i="1"/>
  <c r="B40" i="1"/>
  <c r="D85" i="1" l="1"/>
  <c r="B23" i="1" l="1"/>
  <c r="D60" i="1" l="1"/>
  <c r="D71" i="1" l="1"/>
  <c r="B71" i="1" s="1"/>
  <c r="B60" i="1"/>
  <c r="D47" i="1"/>
  <c r="B47" i="1"/>
  <c r="D40" i="1"/>
</calcChain>
</file>

<file path=xl/sharedStrings.xml><?xml version="1.0" encoding="utf-8"?>
<sst xmlns="http://schemas.openxmlformats.org/spreadsheetml/2006/main" count="116" uniqueCount="48">
  <si>
    <t>Fundo Municipal de Saúde</t>
  </si>
  <si>
    <t>Receita</t>
  </si>
  <si>
    <t>Valor</t>
  </si>
  <si>
    <t>Despesa</t>
  </si>
  <si>
    <t>Pessoal e Encargos Sociais</t>
  </si>
  <si>
    <t>Material de Consumo</t>
  </si>
  <si>
    <t>Diárias e Passagens</t>
  </si>
  <si>
    <t>Obrigações Tributárias</t>
  </si>
  <si>
    <t>Transferências a Consórcios Públicos</t>
  </si>
  <si>
    <t>Investimentos</t>
  </si>
  <si>
    <t>Repasses Estaduais - FES</t>
  </si>
  <si>
    <t>Repasses Federais - FNS</t>
  </si>
  <si>
    <t>Recurso Livre</t>
  </si>
  <si>
    <t>Manutenção do Desenvolvimento do Ensino</t>
  </si>
  <si>
    <t>M.D.E (Transferência Constitucional)</t>
  </si>
  <si>
    <t>Outros Recursos Saúde Municipal</t>
  </si>
  <si>
    <t>Transferência FNDE</t>
  </si>
  <si>
    <t>Fundo de Desenvolvimento da Educação Básica e Valorização do Magistério</t>
  </si>
  <si>
    <t>FUNDEB</t>
  </si>
  <si>
    <t>Passagens</t>
  </si>
  <si>
    <t>Fundo Municipal do Meio Ambiente</t>
  </si>
  <si>
    <t>F.M.A - Lei Municipal 4171/1998</t>
  </si>
  <si>
    <t>Fundo Municipal da Criança e Adolescente</t>
  </si>
  <si>
    <t>Subvenções Sociais</t>
  </si>
  <si>
    <t>Contribuições FMDCA</t>
  </si>
  <si>
    <t>Transferência FNAS</t>
  </si>
  <si>
    <t>Fundo Municipal de Assistência Social</t>
  </si>
  <si>
    <t>Lei 4320/64, art 2°, §2°, inciso I</t>
  </si>
  <si>
    <t>A.S.P.S (Transferência Constitucional)</t>
  </si>
  <si>
    <t>Premiações Culturais, Artísticas, Cient., Desp. e Outras</t>
  </si>
  <si>
    <t>Transporte Escolar</t>
  </si>
  <si>
    <t>Diárias</t>
  </si>
  <si>
    <t>Indenizações e Restituições</t>
  </si>
  <si>
    <t>Material, Bem ou Serviço p/ Distribuição Gratuíta</t>
  </si>
  <si>
    <t>FMAS</t>
  </si>
  <si>
    <t>ESTADO DO RIO GRANDE DO SUL</t>
  </si>
  <si>
    <t>PREFEITURA MUNICIPAL DE SANTA MARIA</t>
  </si>
  <si>
    <t>SECRETARIA DE MUNICÍPIO DE FINANÇAS</t>
  </si>
  <si>
    <t>Fundo Municipal do Idoso</t>
  </si>
  <si>
    <t xml:space="preserve">FEAS </t>
  </si>
  <si>
    <t>Quadro Demonstrativo da Receita e Plano de Aplicação dos Fundos Especiais 2022</t>
  </si>
  <si>
    <t>Outros Serv. de Terc. - Pessoa Física e Jurídica e Tecnologia da Informação</t>
  </si>
  <si>
    <t>Outras Despesas de Pessoal Contr. Terc. E Locação de Mão-de-obra</t>
  </si>
  <si>
    <t>Transferências (Contribuições, subvenções) e Auxílios</t>
  </si>
  <si>
    <t>Aux. Transp. e Alimentação, Outros Benefícios</t>
  </si>
  <si>
    <t>Outros Serviços de Terceiros - Pessoa Jurídica e Tecnologia da Informação</t>
  </si>
  <si>
    <t>Contribuições e Obrigações Tributárias</t>
  </si>
  <si>
    <t>Contribuições e Auxílios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</si>
</sst>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&quot;R$&quot;\ 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3663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" fontId="0" fillId="0" borderId="0" xfId="0" applyNumberForma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3" fillId="0" borderId="0" xfId="0" applyFont="1" applyAlignment="1">
      <alignment horizontal="left"/>
    </xf>
    <xf numFmtId="8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2819400</xdr:colOff>
      <xdr:row>0</xdr:row>
      <xdr:rowOff>85725</xdr:rowOff>
    </xdr:from>
    <xdr:to>
      <xdr:col>1</xdr:col>
      <xdr:colOff>5248275</xdr:colOff>
      <xdr:row>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00500" y="85725"/>
          <a:ext cx="2428875" cy="9715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Estado do Rio Grande do Sul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Prefeitura Municipal de Santa Maria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Município de Finanças</a:t>
          </a:r>
        </a:p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Gerência de Execução Orçamentária e </a:t>
          </a:r>
        </a:p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Financeira</a:t>
          </a: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1104900</xdr:colOff>
      <xdr:row>0</xdr:row>
      <xdr:rowOff>76200</xdr:rowOff>
    </xdr:from>
    <xdr:to>
      <xdr:col>3</xdr:col>
      <xdr:colOff>723650</xdr:colOff>
      <xdr:row>4</xdr:row>
      <xdr:rowOff>18962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76200"/>
          <a:ext cx="2000000" cy="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zoomScaleNormal="100" workbookViewId="0">
      <selection activeCell="F6" sqref="F6"/>
    </sheetView>
  </sheetViews>
  <sheetFormatPr defaultRowHeight="15" x14ac:dyDescent="0.25"/>
  <cols>
    <col min="1" max="1" width="27.7109375" customWidth="1"/>
    <col min="2" max="2" width="13.7109375" customWidth="1"/>
    <col min="3" max="3" width="35.7109375" customWidth="1"/>
    <col min="4" max="4" width="13.7109375" customWidth="1"/>
    <col min="5" max="5" width="10.140625" bestFit="1" customWidth="1"/>
  </cols>
  <sheetData>
    <row r="1" spans="1:12" x14ac:dyDescent="0.25">
      <c r="A1" s="1"/>
    </row>
    <row r="2" spans="1:12" x14ac:dyDescent="0.25">
      <c r="A2" s="24" t="s">
        <v>35</v>
      </c>
      <c r="B2" s="2"/>
      <c r="C2" s="2"/>
      <c r="D2" s="2"/>
    </row>
    <row r="3" spans="1:12" x14ac:dyDescent="0.25">
      <c r="A3" s="24" t="s">
        <v>36</v>
      </c>
      <c r="B3" s="2"/>
      <c r="C3" s="2"/>
      <c r="D3" s="2"/>
    </row>
    <row r="4" spans="1:12" x14ac:dyDescent="0.25">
      <c r="A4" s="24" t="s">
        <v>37</v>
      </c>
      <c r="B4" s="2"/>
      <c r="C4" s="2"/>
      <c r="D4" s="2"/>
    </row>
    <row r="5" spans="1:12" x14ac:dyDescent="0.25">
      <c r="A5" s="11"/>
      <c r="B5" s="2"/>
      <c r="C5" s="2"/>
      <c r="D5" s="2"/>
    </row>
    <row r="6" spans="1:12" ht="15.75" x14ac:dyDescent="0.25">
      <c r="A6" s="22" t="s">
        <v>40</v>
      </c>
      <c r="B6" s="22"/>
      <c r="C6" s="22"/>
      <c r="D6" s="22"/>
      <c r="E6" s="2"/>
      <c r="F6" s="2"/>
      <c r="G6" s="2"/>
      <c r="H6" s="2"/>
      <c r="I6" s="2"/>
      <c r="J6" s="2"/>
      <c r="K6" s="2"/>
      <c r="L6" s="2"/>
    </row>
    <row r="7" spans="1:12" ht="12" customHeight="1" x14ac:dyDescent="0.25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</row>
    <row r="8" spans="1:12" x14ac:dyDescent="0.25">
      <c r="A8" s="23" t="s">
        <v>0</v>
      </c>
      <c r="B8" s="23"/>
      <c r="C8" s="23"/>
      <c r="D8" s="23"/>
    </row>
    <row r="9" spans="1:12" x14ac:dyDescent="0.25">
      <c r="A9" s="8" t="s">
        <v>27</v>
      </c>
      <c r="B9" s="4"/>
      <c r="C9" s="4"/>
      <c r="D9" s="9">
        <v>1</v>
      </c>
    </row>
    <row r="10" spans="1:12" x14ac:dyDescent="0.25">
      <c r="A10" s="5" t="s">
        <v>1</v>
      </c>
      <c r="B10" s="5" t="s">
        <v>2</v>
      </c>
      <c r="C10" s="5" t="s">
        <v>3</v>
      </c>
      <c r="D10" s="5" t="s">
        <v>2</v>
      </c>
    </row>
    <row r="11" spans="1:12" ht="21" customHeight="1" x14ac:dyDescent="0.25">
      <c r="A11" s="14" t="s">
        <v>28</v>
      </c>
      <c r="B11" s="15">
        <v>78438965</v>
      </c>
      <c r="C11" s="14" t="s">
        <v>4</v>
      </c>
      <c r="D11" s="15">
        <v>65655280.68</v>
      </c>
    </row>
    <row r="12" spans="1:12" ht="21" customHeight="1" x14ac:dyDescent="0.25">
      <c r="A12" s="14" t="s">
        <v>15</v>
      </c>
      <c r="B12" s="15">
        <v>855500</v>
      </c>
      <c r="C12" s="14" t="s">
        <v>44</v>
      </c>
      <c r="D12" s="15">
        <f>3073100+1731000+21000</f>
        <v>4825100</v>
      </c>
    </row>
    <row r="13" spans="1:12" ht="21" customHeight="1" x14ac:dyDescent="0.25">
      <c r="A13" s="14" t="s">
        <v>10</v>
      </c>
      <c r="B13" s="15">
        <v>12993100</v>
      </c>
      <c r="C13" s="14" t="s">
        <v>5</v>
      </c>
      <c r="D13" s="15">
        <v>4490000</v>
      </c>
    </row>
    <row r="14" spans="1:12" ht="25.5" customHeight="1" x14ac:dyDescent="0.25">
      <c r="A14" s="14" t="s">
        <v>11</v>
      </c>
      <c r="B14" s="15">
        <v>27127200</v>
      </c>
      <c r="C14" s="16" t="s">
        <v>33</v>
      </c>
      <c r="D14" s="15">
        <v>3784300</v>
      </c>
    </row>
    <row r="15" spans="1:12" ht="21" customHeight="1" x14ac:dyDescent="0.25">
      <c r="A15" s="14" t="s">
        <v>12</v>
      </c>
      <c r="B15" s="15">
        <v>3200000</v>
      </c>
      <c r="C15" s="14" t="s">
        <v>6</v>
      </c>
      <c r="D15" s="15">
        <v>798000</v>
      </c>
    </row>
    <row r="16" spans="1:12" ht="25.5" customHeight="1" x14ac:dyDescent="0.25">
      <c r="A16" s="14"/>
      <c r="B16" s="15"/>
      <c r="C16" s="16" t="s">
        <v>42</v>
      </c>
      <c r="D16" s="15">
        <f>1760000+450000</f>
        <v>2210000</v>
      </c>
    </row>
    <row r="17" spans="1:4" ht="25.5" customHeight="1" x14ac:dyDescent="0.25">
      <c r="A17" s="14"/>
      <c r="B17" s="15"/>
      <c r="C17" s="16" t="s">
        <v>41</v>
      </c>
      <c r="D17" s="15">
        <f>12514800+7488000</f>
        <v>20002800</v>
      </c>
    </row>
    <row r="18" spans="1:4" ht="20.25" customHeight="1" x14ac:dyDescent="0.25">
      <c r="A18" s="14"/>
      <c r="B18" s="15"/>
      <c r="C18" s="14" t="s">
        <v>7</v>
      </c>
      <c r="D18" s="15">
        <v>9000</v>
      </c>
    </row>
    <row r="19" spans="1:4" ht="25.5" customHeight="1" x14ac:dyDescent="0.25">
      <c r="A19" s="14"/>
      <c r="B19" s="15"/>
      <c r="C19" s="16" t="s">
        <v>43</v>
      </c>
      <c r="D19" s="15">
        <f>21000+17920883+350000</f>
        <v>18291883</v>
      </c>
    </row>
    <row r="20" spans="1:4" ht="18" customHeight="1" x14ac:dyDescent="0.25">
      <c r="A20" s="14"/>
      <c r="B20" s="15"/>
      <c r="C20" s="14" t="s">
        <v>8</v>
      </c>
      <c r="D20" s="15">
        <v>598201.31999999995</v>
      </c>
    </row>
    <row r="21" spans="1:4" ht="18" customHeight="1" x14ac:dyDescent="0.25">
      <c r="A21" s="14"/>
      <c r="B21" s="15"/>
      <c r="C21" s="14" t="s">
        <v>32</v>
      </c>
      <c r="D21" s="15">
        <v>360000</v>
      </c>
    </row>
    <row r="22" spans="1:4" ht="18" customHeight="1" x14ac:dyDescent="0.25">
      <c r="A22" s="14"/>
      <c r="B22" s="15"/>
      <c r="C22" s="14" t="s">
        <v>9</v>
      </c>
      <c r="D22" s="15">
        <v>1590200</v>
      </c>
    </row>
    <row r="23" spans="1:4" ht="21" customHeight="1" x14ac:dyDescent="0.25">
      <c r="A23" s="14"/>
      <c r="B23" s="15">
        <f>SUM(B11:B22)</f>
        <v>122614765</v>
      </c>
      <c r="C23" s="14"/>
      <c r="D23" s="15">
        <f>SUM(D11:D22)</f>
        <v>122614765</v>
      </c>
    </row>
    <row r="24" spans="1:4" x14ac:dyDescent="0.25">
      <c r="D24" s="3"/>
    </row>
    <row r="25" spans="1:4" x14ac:dyDescent="0.25">
      <c r="A25" s="21" t="s">
        <v>13</v>
      </c>
      <c r="B25" s="21"/>
      <c r="C25" s="21"/>
      <c r="D25" s="21"/>
    </row>
    <row r="26" spans="1:4" x14ac:dyDescent="0.25">
      <c r="A26" s="8" t="s">
        <v>27</v>
      </c>
      <c r="B26" s="4"/>
      <c r="C26" s="4"/>
      <c r="D26" s="9">
        <v>1</v>
      </c>
    </row>
    <row r="27" spans="1:4" x14ac:dyDescent="0.25">
      <c r="A27" s="5" t="s">
        <v>1</v>
      </c>
      <c r="B27" s="5" t="s">
        <v>2</v>
      </c>
      <c r="C27" s="5" t="s">
        <v>3</v>
      </c>
      <c r="D27" s="5" t="s">
        <v>2</v>
      </c>
    </row>
    <row r="28" spans="1:4" s="12" customFormat="1" ht="21" customHeight="1" x14ac:dyDescent="0.25">
      <c r="A28" s="14" t="s">
        <v>14</v>
      </c>
      <c r="B28" s="15">
        <v>73674475</v>
      </c>
      <c r="C28" s="14" t="s">
        <v>4</v>
      </c>
      <c r="D28" s="15">
        <v>32458375</v>
      </c>
    </row>
    <row r="29" spans="1:4" s="12" customFormat="1" ht="21" customHeight="1" x14ac:dyDescent="0.25">
      <c r="A29" s="14" t="s">
        <v>16</v>
      </c>
      <c r="B29" s="15">
        <v>11008500</v>
      </c>
      <c r="C29" s="14" t="s">
        <v>44</v>
      </c>
      <c r="D29" s="15">
        <f>5711900+2368500+6000</f>
        <v>8086400</v>
      </c>
    </row>
    <row r="30" spans="1:4" s="12" customFormat="1" ht="21" customHeight="1" x14ac:dyDescent="0.25">
      <c r="A30" s="14"/>
      <c r="B30" s="15"/>
      <c r="C30" s="14" t="s">
        <v>5</v>
      </c>
      <c r="D30" s="15">
        <v>3151500</v>
      </c>
    </row>
    <row r="31" spans="1:4" s="12" customFormat="1" ht="30" customHeight="1" x14ac:dyDescent="0.25">
      <c r="A31" s="14"/>
      <c r="B31" s="15"/>
      <c r="C31" s="16" t="s">
        <v>29</v>
      </c>
      <c r="D31" s="15">
        <v>125000</v>
      </c>
    </row>
    <row r="32" spans="1:4" s="12" customFormat="1" ht="30" customHeight="1" x14ac:dyDescent="0.25">
      <c r="A32" s="14"/>
      <c r="B32" s="15"/>
      <c r="C32" s="16" t="s">
        <v>33</v>
      </c>
      <c r="D32" s="15">
        <v>307900</v>
      </c>
    </row>
    <row r="33" spans="1:5" s="12" customFormat="1" ht="19.5" customHeight="1" x14ac:dyDescent="0.25">
      <c r="A33" s="14"/>
      <c r="B33" s="15"/>
      <c r="C33" s="14" t="s">
        <v>30</v>
      </c>
      <c r="D33" s="15">
        <v>4251000</v>
      </c>
    </row>
    <row r="34" spans="1:5" s="12" customFormat="1" ht="19.5" customHeight="1" x14ac:dyDescent="0.25">
      <c r="A34" s="14"/>
      <c r="B34" s="15"/>
      <c r="C34" s="14" t="s">
        <v>6</v>
      </c>
      <c r="D34" s="15">
        <v>170000</v>
      </c>
    </row>
    <row r="35" spans="1:5" s="12" customFormat="1" ht="30" customHeight="1" x14ac:dyDescent="0.25">
      <c r="A35" s="14"/>
      <c r="B35" s="15"/>
      <c r="C35" s="16" t="s">
        <v>42</v>
      </c>
      <c r="D35" s="15">
        <f>3700000+646000</f>
        <v>4346000</v>
      </c>
    </row>
    <row r="36" spans="1:5" s="12" customFormat="1" ht="30" customHeight="1" x14ac:dyDescent="0.25">
      <c r="A36" s="14"/>
      <c r="B36" s="15"/>
      <c r="C36" s="16" t="s">
        <v>41</v>
      </c>
      <c r="D36" s="15">
        <v>20468000</v>
      </c>
    </row>
    <row r="37" spans="1:5" s="12" customFormat="1" ht="20.25" customHeight="1" x14ac:dyDescent="0.25">
      <c r="A37" s="14"/>
      <c r="B37" s="15"/>
      <c r="C37" s="14" t="s">
        <v>7</v>
      </c>
      <c r="D37" s="15">
        <v>5000</v>
      </c>
    </row>
    <row r="38" spans="1:5" s="12" customFormat="1" ht="30" customHeight="1" x14ac:dyDescent="0.25">
      <c r="A38" s="14"/>
      <c r="B38" s="15"/>
      <c r="C38" s="16" t="s">
        <v>43</v>
      </c>
      <c r="D38" s="15">
        <f>5027800+1000</f>
        <v>5028800</v>
      </c>
    </row>
    <row r="39" spans="1:5" s="12" customFormat="1" ht="20.25" customHeight="1" x14ac:dyDescent="0.25">
      <c r="A39" s="14"/>
      <c r="B39" s="15"/>
      <c r="C39" s="14" t="s">
        <v>9</v>
      </c>
      <c r="D39" s="15">
        <v>6285000</v>
      </c>
    </row>
    <row r="40" spans="1:5" s="12" customFormat="1" ht="21.75" customHeight="1" x14ac:dyDescent="0.25">
      <c r="A40" s="14"/>
      <c r="B40" s="15">
        <f>SUM(B28:B39)</f>
        <v>84682975</v>
      </c>
      <c r="C40" s="14"/>
      <c r="D40" s="15">
        <f>SUM(D28:D39)</f>
        <v>84682975</v>
      </c>
      <c r="E40" s="13"/>
    </row>
    <row r="41" spans="1:5" x14ac:dyDescent="0.25">
      <c r="A41" s="6"/>
      <c r="B41" s="7"/>
      <c r="C41" s="6"/>
      <c r="D41" s="7"/>
    </row>
    <row r="42" spans="1:5" x14ac:dyDescent="0.25">
      <c r="A42" s="21" t="s">
        <v>17</v>
      </c>
      <c r="B42" s="21"/>
      <c r="C42" s="21"/>
      <c r="D42" s="21"/>
    </row>
    <row r="43" spans="1:5" x14ac:dyDescent="0.25">
      <c r="A43" s="8" t="s">
        <v>27</v>
      </c>
      <c r="B43" s="4"/>
      <c r="C43" s="4"/>
      <c r="D43" s="9">
        <v>1</v>
      </c>
    </row>
    <row r="44" spans="1:5" x14ac:dyDescent="0.25">
      <c r="A44" s="5" t="s">
        <v>1</v>
      </c>
      <c r="B44" s="5" t="s">
        <v>2</v>
      </c>
      <c r="C44" s="5" t="s">
        <v>3</v>
      </c>
      <c r="D44" s="5" t="s">
        <v>2</v>
      </c>
    </row>
    <row r="45" spans="1:5" ht="21" customHeight="1" x14ac:dyDescent="0.25">
      <c r="A45" s="17" t="s">
        <v>18</v>
      </c>
      <c r="B45" s="18">
        <v>134650000</v>
      </c>
      <c r="C45" s="17" t="s">
        <v>4</v>
      </c>
      <c r="D45" s="18">
        <v>134648000</v>
      </c>
    </row>
    <row r="46" spans="1:5" x14ac:dyDescent="0.25">
      <c r="A46" s="17"/>
      <c r="B46" s="18"/>
      <c r="C46" s="14" t="s">
        <v>9</v>
      </c>
      <c r="D46" s="18">
        <v>2000</v>
      </c>
    </row>
    <row r="47" spans="1:5" x14ac:dyDescent="0.25">
      <c r="A47" s="17"/>
      <c r="B47" s="18">
        <f>SUM(B45:B46)</f>
        <v>134650000</v>
      </c>
      <c r="C47" s="17"/>
      <c r="D47" s="18">
        <f>SUM(D45:D46)</f>
        <v>134650000</v>
      </c>
    </row>
    <row r="48" spans="1:5" x14ac:dyDescent="0.25">
      <c r="B48" s="3"/>
    </row>
    <row r="50" spans="1:4" x14ac:dyDescent="0.25">
      <c r="A50" s="21" t="s">
        <v>20</v>
      </c>
      <c r="B50" s="21"/>
      <c r="C50" s="21"/>
      <c r="D50" s="21"/>
    </row>
    <row r="51" spans="1:4" x14ac:dyDescent="0.25">
      <c r="A51" s="8" t="s">
        <v>27</v>
      </c>
      <c r="B51" s="4"/>
      <c r="C51" s="4"/>
      <c r="D51" s="9">
        <v>1</v>
      </c>
    </row>
    <row r="52" spans="1:4" x14ac:dyDescent="0.25">
      <c r="A52" s="5" t="s">
        <v>1</v>
      </c>
      <c r="B52" s="5" t="s">
        <v>2</v>
      </c>
      <c r="C52" s="5" t="s">
        <v>3</v>
      </c>
      <c r="D52" s="5" t="s">
        <v>2</v>
      </c>
    </row>
    <row r="53" spans="1:4" s="12" customFormat="1" ht="17.25" customHeight="1" x14ac:dyDescent="0.25">
      <c r="A53" s="14" t="s">
        <v>21</v>
      </c>
      <c r="B53" s="15">
        <v>536500</v>
      </c>
      <c r="C53" s="14" t="s">
        <v>5</v>
      </c>
      <c r="D53" s="15">
        <v>50000</v>
      </c>
    </row>
    <row r="54" spans="1:4" s="12" customFormat="1" ht="30" customHeight="1" x14ac:dyDescent="0.25">
      <c r="A54" s="14"/>
      <c r="B54" s="15"/>
      <c r="C54" s="16" t="s">
        <v>29</v>
      </c>
      <c r="D54" s="15">
        <v>1000</v>
      </c>
    </row>
    <row r="55" spans="1:4" s="12" customFormat="1" ht="27.75" customHeight="1" x14ac:dyDescent="0.25">
      <c r="A55" s="14"/>
      <c r="B55" s="15"/>
      <c r="C55" s="16" t="s">
        <v>33</v>
      </c>
      <c r="D55" s="15">
        <v>16000</v>
      </c>
    </row>
    <row r="56" spans="1:4" s="12" customFormat="1" ht="18.75" customHeight="1" x14ac:dyDescent="0.25">
      <c r="A56" s="14"/>
      <c r="B56" s="15"/>
      <c r="C56" s="14" t="s">
        <v>19</v>
      </c>
      <c r="D56" s="15">
        <v>1000</v>
      </c>
    </row>
    <row r="57" spans="1:4" s="12" customFormat="1" ht="30" customHeight="1" x14ac:dyDescent="0.25">
      <c r="A57" s="14"/>
      <c r="B57" s="15"/>
      <c r="C57" s="16" t="s">
        <v>45</v>
      </c>
      <c r="D57" s="15">
        <f>128000+5000</f>
        <v>133000</v>
      </c>
    </row>
    <row r="58" spans="1:4" s="12" customFormat="1" ht="18" customHeight="1" x14ac:dyDescent="0.25">
      <c r="A58" s="14"/>
      <c r="B58" s="15"/>
      <c r="C58" s="14" t="s">
        <v>46</v>
      </c>
      <c r="D58" s="15">
        <f>6000+2500</f>
        <v>8500</v>
      </c>
    </row>
    <row r="59" spans="1:4" s="12" customFormat="1" ht="20.25" customHeight="1" x14ac:dyDescent="0.25">
      <c r="A59" s="14"/>
      <c r="B59" s="15"/>
      <c r="C59" s="14" t="s">
        <v>9</v>
      </c>
      <c r="D59" s="15">
        <v>327000</v>
      </c>
    </row>
    <row r="60" spans="1:4" s="12" customFormat="1" ht="19.5" customHeight="1" x14ac:dyDescent="0.25">
      <c r="A60" s="14"/>
      <c r="B60" s="15">
        <f>SUM(B53:B58)</f>
        <v>536500</v>
      </c>
      <c r="C60" s="14"/>
      <c r="D60" s="15">
        <f>SUM(D53:D59)</f>
        <v>536500</v>
      </c>
    </row>
    <row r="62" spans="1:4" x14ac:dyDescent="0.25">
      <c r="A62" s="21" t="s">
        <v>22</v>
      </c>
      <c r="B62" s="21"/>
      <c r="C62" s="21"/>
      <c r="D62" s="21"/>
    </row>
    <row r="63" spans="1:4" x14ac:dyDescent="0.25">
      <c r="A63" s="8" t="s">
        <v>27</v>
      </c>
      <c r="B63" s="4"/>
      <c r="C63" s="4"/>
      <c r="D63" s="9">
        <v>1</v>
      </c>
    </row>
    <row r="64" spans="1:4" x14ac:dyDescent="0.25">
      <c r="A64" s="5" t="s">
        <v>1</v>
      </c>
      <c r="B64" s="5" t="s">
        <v>2</v>
      </c>
      <c r="C64" s="5" t="s">
        <v>3</v>
      </c>
      <c r="D64" s="5" t="s">
        <v>2</v>
      </c>
    </row>
    <row r="65" spans="1:4" ht="18.75" customHeight="1" x14ac:dyDescent="0.25">
      <c r="A65" s="14" t="s">
        <v>24</v>
      </c>
      <c r="B65" s="15">
        <v>931000</v>
      </c>
      <c r="C65" s="14" t="s">
        <v>4</v>
      </c>
      <c r="D65" s="15">
        <v>809000</v>
      </c>
    </row>
    <row r="66" spans="1:4" ht="18.75" customHeight="1" x14ac:dyDescent="0.25">
      <c r="A66" s="14" t="s">
        <v>12</v>
      </c>
      <c r="B66" s="15">
        <v>1298000</v>
      </c>
      <c r="C66" s="14" t="s">
        <v>23</v>
      </c>
      <c r="D66" s="15">
        <v>720000</v>
      </c>
    </row>
    <row r="67" spans="1:4" ht="18.75" customHeight="1" x14ac:dyDescent="0.25">
      <c r="A67" s="14"/>
      <c r="B67" s="15"/>
      <c r="C67" s="14" t="s">
        <v>31</v>
      </c>
      <c r="D67" s="15">
        <v>20000</v>
      </c>
    </row>
    <row r="68" spans="1:4" ht="20.25" customHeight="1" x14ac:dyDescent="0.25">
      <c r="A68" s="14"/>
      <c r="B68" s="15"/>
      <c r="C68" s="14" t="s">
        <v>5</v>
      </c>
      <c r="D68" s="15">
        <v>81000</v>
      </c>
    </row>
    <row r="69" spans="1:4" ht="29.25" customHeight="1" x14ac:dyDescent="0.25">
      <c r="A69" s="14"/>
      <c r="B69" s="15"/>
      <c r="C69" s="16" t="s">
        <v>45</v>
      </c>
      <c r="D69" s="15">
        <f>26000+317000+26000</f>
        <v>369000</v>
      </c>
    </row>
    <row r="70" spans="1:4" ht="18" customHeight="1" x14ac:dyDescent="0.25">
      <c r="A70" s="14"/>
      <c r="B70" s="15"/>
      <c r="C70" s="14" t="s">
        <v>9</v>
      </c>
      <c r="D70" s="15">
        <v>230000</v>
      </c>
    </row>
    <row r="71" spans="1:4" s="12" customFormat="1" ht="19.5" customHeight="1" x14ac:dyDescent="0.25">
      <c r="A71" s="14"/>
      <c r="B71" s="15">
        <f>SUM(B65:B70)</f>
        <v>2229000</v>
      </c>
      <c r="C71" s="14"/>
      <c r="D71" s="15">
        <f>SUM(D65:D70)</f>
        <v>2229000</v>
      </c>
    </row>
    <row r="73" spans="1:4" x14ac:dyDescent="0.25">
      <c r="A73" s="21" t="s">
        <v>26</v>
      </c>
      <c r="B73" s="21"/>
      <c r="C73" s="21"/>
      <c r="D73" s="21"/>
    </row>
    <row r="74" spans="1:4" x14ac:dyDescent="0.25">
      <c r="A74" s="8" t="s">
        <v>27</v>
      </c>
      <c r="B74" s="4"/>
      <c r="C74" s="4"/>
      <c r="D74" s="9">
        <v>1</v>
      </c>
    </row>
    <row r="75" spans="1:4" x14ac:dyDescent="0.25">
      <c r="A75" s="5" t="s">
        <v>1</v>
      </c>
      <c r="B75" s="5" t="s">
        <v>2</v>
      </c>
      <c r="C75" s="5" t="s">
        <v>3</v>
      </c>
      <c r="D75" s="5" t="s">
        <v>2</v>
      </c>
    </row>
    <row r="76" spans="1:4" s="12" customFormat="1" ht="20.25" customHeight="1" x14ac:dyDescent="0.25">
      <c r="A76" s="14" t="s">
        <v>25</v>
      </c>
      <c r="B76" s="15">
        <f>106000+395000+466000</f>
        <v>967000</v>
      </c>
      <c r="C76" s="14" t="s">
        <v>4</v>
      </c>
      <c r="D76" s="15">
        <v>3000</v>
      </c>
    </row>
    <row r="77" spans="1:4" s="12" customFormat="1" ht="20.25" customHeight="1" x14ac:dyDescent="0.25">
      <c r="A77" s="14" t="s">
        <v>12</v>
      </c>
      <c r="B77" s="15">
        <v>6351100</v>
      </c>
      <c r="C77" s="14" t="s">
        <v>47</v>
      </c>
      <c r="D77" s="15">
        <v>2000</v>
      </c>
    </row>
    <row r="78" spans="1:4" s="12" customFormat="1" ht="20.25" customHeight="1" x14ac:dyDescent="0.25">
      <c r="A78" s="14" t="s">
        <v>34</v>
      </c>
      <c r="B78" s="15">
        <v>11000</v>
      </c>
      <c r="C78" s="14" t="s">
        <v>23</v>
      </c>
      <c r="D78" s="15">
        <v>3843100</v>
      </c>
    </row>
    <row r="79" spans="1:4" s="12" customFormat="1" ht="20.25" customHeight="1" x14ac:dyDescent="0.25">
      <c r="A79" s="14" t="s">
        <v>39</v>
      </c>
      <c r="B79" s="15">
        <v>14000</v>
      </c>
      <c r="C79" s="14" t="s">
        <v>6</v>
      </c>
      <c r="D79" s="15">
        <f>10000</f>
        <v>10000</v>
      </c>
    </row>
    <row r="80" spans="1:4" s="12" customFormat="1" ht="20.25" customHeight="1" x14ac:dyDescent="0.25">
      <c r="A80" s="14"/>
      <c r="B80" s="19"/>
      <c r="C80" s="14" t="s">
        <v>5</v>
      </c>
      <c r="D80" s="15">
        <v>140300</v>
      </c>
    </row>
    <row r="81" spans="1:4" ht="29.25" customHeight="1" x14ac:dyDescent="0.25">
      <c r="A81" s="14"/>
      <c r="B81" s="15"/>
      <c r="C81" s="16" t="s">
        <v>33</v>
      </c>
      <c r="D81" s="15">
        <v>61000</v>
      </c>
    </row>
    <row r="82" spans="1:4" ht="29.25" customHeight="1" x14ac:dyDescent="0.25">
      <c r="A82" s="14"/>
      <c r="B82" s="15"/>
      <c r="C82" s="16" t="s">
        <v>42</v>
      </c>
      <c r="D82" s="15">
        <v>22000</v>
      </c>
    </row>
    <row r="83" spans="1:4" ht="25.5" x14ac:dyDescent="0.25">
      <c r="A83" s="14"/>
      <c r="B83" s="15"/>
      <c r="C83" s="16" t="s">
        <v>45</v>
      </c>
      <c r="D83" s="15">
        <f>64000+3076700+92000</f>
        <v>3232700</v>
      </c>
    </row>
    <row r="84" spans="1:4" ht="22.5" customHeight="1" x14ac:dyDescent="0.25">
      <c r="A84" s="14"/>
      <c r="B84" s="15"/>
      <c r="C84" s="14" t="s">
        <v>9</v>
      </c>
      <c r="D84" s="15">
        <v>29000</v>
      </c>
    </row>
    <row r="85" spans="1:4" s="12" customFormat="1" ht="21" customHeight="1" x14ac:dyDescent="0.25">
      <c r="A85" s="14"/>
      <c r="B85" s="15">
        <f>SUM(B76:B84)</f>
        <v>7343100</v>
      </c>
      <c r="C85" s="14"/>
      <c r="D85" s="15">
        <f>SUM(D76:D84)</f>
        <v>7343100</v>
      </c>
    </row>
    <row r="87" spans="1:4" x14ac:dyDescent="0.25">
      <c r="A87" s="21" t="s">
        <v>38</v>
      </c>
      <c r="B87" s="21"/>
      <c r="C87" s="21"/>
      <c r="D87" s="21"/>
    </row>
    <row r="88" spans="1:4" x14ac:dyDescent="0.25">
      <c r="A88" s="8" t="s">
        <v>27</v>
      </c>
      <c r="B88" s="10"/>
      <c r="C88" s="10"/>
      <c r="D88" s="9">
        <v>1</v>
      </c>
    </row>
    <row r="89" spans="1:4" x14ac:dyDescent="0.25">
      <c r="A89" s="5" t="s">
        <v>1</v>
      </c>
      <c r="B89" s="5" t="s">
        <v>2</v>
      </c>
      <c r="C89" s="5" t="s">
        <v>3</v>
      </c>
      <c r="D89" s="5" t="s">
        <v>2</v>
      </c>
    </row>
    <row r="90" spans="1:4" ht="21.75" customHeight="1" x14ac:dyDescent="0.25">
      <c r="A90" s="17" t="s">
        <v>38</v>
      </c>
      <c r="B90" s="18">
        <v>1044000</v>
      </c>
      <c r="C90" s="17" t="s">
        <v>23</v>
      </c>
      <c r="D90" s="18">
        <v>1018400</v>
      </c>
    </row>
    <row r="91" spans="1:4" ht="23.25" customHeight="1" x14ac:dyDescent="0.25">
      <c r="A91" s="17" t="s">
        <v>12</v>
      </c>
      <c r="B91" s="18">
        <v>418400</v>
      </c>
      <c r="C91" s="17" t="s">
        <v>5</v>
      </c>
      <c r="D91" s="18">
        <v>2000</v>
      </c>
    </row>
    <row r="92" spans="1:4" ht="25.5" customHeight="1" x14ac:dyDescent="0.25">
      <c r="A92" s="17"/>
      <c r="B92" s="18"/>
      <c r="C92" s="16" t="s">
        <v>33</v>
      </c>
      <c r="D92" s="18">
        <v>2000</v>
      </c>
    </row>
    <row r="93" spans="1:4" ht="25.5" x14ac:dyDescent="0.25">
      <c r="A93" s="17"/>
      <c r="B93" s="18"/>
      <c r="C93" s="16" t="s">
        <v>45</v>
      </c>
      <c r="D93" s="15">
        <f>1000+92000+1000</f>
        <v>94000</v>
      </c>
    </row>
    <row r="94" spans="1:4" ht="19.5" customHeight="1" x14ac:dyDescent="0.25">
      <c r="A94" s="17"/>
      <c r="B94" s="18"/>
      <c r="C94" s="17" t="s">
        <v>9</v>
      </c>
      <c r="D94" s="18">
        <v>346000</v>
      </c>
    </row>
    <row r="95" spans="1:4" ht="18.75" customHeight="1" x14ac:dyDescent="0.25">
      <c r="A95" s="17"/>
      <c r="B95" s="20"/>
      <c r="C95" s="17"/>
      <c r="D95" s="18"/>
    </row>
    <row r="96" spans="1:4" ht="18" customHeight="1" x14ac:dyDescent="0.25">
      <c r="A96" s="17"/>
      <c r="B96" s="18">
        <f>SUM(B90:B95)</f>
        <v>1462400</v>
      </c>
      <c r="C96" s="17"/>
      <c r="D96" s="18">
        <f>SUM(D90:D95)</f>
        <v>1462400</v>
      </c>
    </row>
  </sheetData>
  <mergeCells count="8">
    <mergeCell ref="A87:D87"/>
    <mergeCell ref="A50:D50"/>
    <mergeCell ref="A62:D62"/>
    <mergeCell ref="A73:D73"/>
    <mergeCell ref="A6:D6"/>
    <mergeCell ref="A8:D8"/>
    <mergeCell ref="A25:D25"/>
    <mergeCell ref="A42:D42"/>
  </mergeCells>
  <printOptions horizontalCentered="1"/>
  <pageMargins left="0.56000000000000005" right="0.27" top="0.36" bottom="0.41" header="0.17" footer="0.34"/>
  <pageSetup paperSize="9" orientation="portrait" horizontalDpi="4294967293" verticalDpi="4294967293" r:id="rId1"/>
  <rowBreaks count="2" manualBreakCount="2">
    <brk id="40" max="3" man="1"/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nizeti</dc:creator>
  <cp:lastModifiedBy>Nizeti</cp:lastModifiedBy>
  <cp:lastPrinted>2021-10-21T22:01:17Z</cp:lastPrinted>
  <dcterms:created xsi:type="dcterms:W3CDTF">2010-11-22T18:33:06Z</dcterms:created>
  <dcterms:modified xsi:type="dcterms:W3CDTF">2021-10-21T22:01:33Z</dcterms:modified>
</cp:coreProperties>
</file>